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006.i412310.rwth-aachen.de\Exzellenzcluster_FSC$\13_FSC2025+\"/>
    </mc:Choice>
  </mc:AlternateContent>
  <xr:revisionPtr revIDLastSave="0" documentId="13_ncr:1_{43449EA3-7FFD-445F-8ECF-C7DDB575CFC3}" xr6:coauthVersionLast="36" xr6:coauthVersionMax="36" xr10:uidLastSave="{00000000-0000-0000-0000-000000000000}"/>
  <bookViews>
    <workbookView xWindow="240" yWindow="260" windowWidth="13920" windowHeight="8850" tabRatio="662" xr2:uid="{00000000-000D-0000-FFFF-FFFF00000000}"/>
  </bookViews>
  <sheets>
    <sheet name="Tabelle1" sheetId="15" r:id="rId1"/>
    <sheet name="Tabelle2" sheetId="16" r:id="rId2"/>
  </sheets>
  <definedNames>
    <definedName name="_xlnm._FilterDatabase" localSheetId="0" hidden="1">Tabelle1!$A$3:$R$44</definedName>
  </definedNames>
  <calcPr calcId="191029"/>
</workbook>
</file>

<file path=xl/calcChain.xml><?xml version="1.0" encoding="utf-8"?>
<calcChain xmlns="http://schemas.openxmlformats.org/spreadsheetml/2006/main">
  <c r="Q45" i="15" l="1"/>
  <c r="Q46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4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28" i="15"/>
  <c r="P22" i="15"/>
  <c r="P23" i="15"/>
  <c r="P24" i="15"/>
  <c r="P25" i="15"/>
  <c r="P26" i="15"/>
  <c r="P27" i="15"/>
  <c r="P21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4" i="15"/>
  <c r="M46" i="15" l="1"/>
  <c r="N6" i="15"/>
  <c r="N7" i="15"/>
  <c r="N10" i="15"/>
  <c r="N8" i="15"/>
  <c r="N11" i="15"/>
  <c r="N26" i="15"/>
  <c r="N9" i="15"/>
  <c r="N13" i="15"/>
  <c r="N15" i="15"/>
  <c r="N16" i="15"/>
  <c r="N18" i="15"/>
  <c r="N19" i="15"/>
  <c r="N22" i="15"/>
  <c r="N24" i="15"/>
  <c r="N25" i="15"/>
  <c r="N27" i="15"/>
  <c r="N30" i="15"/>
  <c r="N31" i="15"/>
  <c r="N32" i="15"/>
  <c r="N33" i="15"/>
  <c r="N34" i="15"/>
  <c r="N35" i="15"/>
  <c r="N37" i="15"/>
  <c r="N38" i="15"/>
  <c r="N39" i="15"/>
  <c r="N46" i="15"/>
  <c r="N29" i="15"/>
  <c r="N44" i="15"/>
  <c r="N23" i="15"/>
  <c r="N17" i="15"/>
  <c r="N14" i="15"/>
  <c r="N40" i="15"/>
  <c r="N4" i="15"/>
  <c r="N41" i="15"/>
  <c r="N43" i="15"/>
  <c r="N20" i="15"/>
  <c r="N45" i="15"/>
  <c r="N42" i="15"/>
  <c r="N12" i="15"/>
  <c r="N36" i="15"/>
  <c r="N5" i="15"/>
  <c r="M6" i="15"/>
  <c r="M7" i="15"/>
  <c r="M10" i="15"/>
  <c r="M8" i="15"/>
  <c r="M11" i="15"/>
  <c r="M26" i="15"/>
  <c r="M9" i="15"/>
  <c r="M13" i="15"/>
  <c r="M15" i="15"/>
  <c r="M16" i="15"/>
  <c r="M18" i="15"/>
  <c r="M19" i="15"/>
  <c r="M22" i="15"/>
  <c r="M24" i="15"/>
  <c r="M25" i="15"/>
  <c r="M27" i="15"/>
  <c r="M30" i="15"/>
  <c r="M31" i="15"/>
  <c r="M32" i="15"/>
  <c r="M33" i="15"/>
  <c r="M34" i="15"/>
  <c r="M35" i="15"/>
  <c r="M37" i="15"/>
  <c r="M38" i="15"/>
  <c r="M39" i="15"/>
  <c r="M29" i="15"/>
  <c r="M44" i="15"/>
  <c r="M23" i="15"/>
  <c r="M17" i="15"/>
  <c r="M14" i="15"/>
  <c r="M40" i="15"/>
  <c r="M4" i="15"/>
  <c r="M41" i="15"/>
  <c r="M43" i="15"/>
  <c r="M20" i="15"/>
  <c r="M45" i="15"/>
  <c r="M42" i="15"/>
  <c r="M12" i="15"/>
  <c r="M36" i="15"/>
  <c r="M5" i="15"/>
  <c r="M2" i="15" l="1"/>
  <c r="O2" i="15"/>
  <c r="P2" i="15" l="1"/>
</calcChain>
</file>

<file path=xl/sharedStrings.xml><?xml version="1.0" encoding="utf-8"?>
<sst xmlns="http://schemas.openxmlformats.org/spreadsheetml/2006/main" count="743" uniqueCount="384">
  <si>
    <t>Pischinger</t>
  </si>
  <si>
    <t>Leitner</t>
  </si>
  <si>
    <t>Pitsch</t>
  </si>
  <si>
    <t>Wessling</t>
  </si>
  <si>
    <t>Palkovits</t>
  </si>
  <si>
    <t>Klankermayer</t>
  </si>
  <si>
    <t>Blank</t>
  </si>
  <si>
    <t>Bolm</t>
  </si>
  <si>
    <t>Eichel</t>
  </si>
  <si>
    <t>Heufer</t>
  </si>
  <si>
    <t>Jupke</t>
  </si>
  <si>
    <t>Kneer</t>
  </si>
  <si>
    <t>Mayrhofer</t>
  </si>
  <si>
    <t>Mitsos</t>
  </si>
  <si>
    <t>Moser</t>
  </si>
  <si>
    <t>Rother</t>
  </si>
  <si>
    <t>Schlögl</t>
  </si>
  <si>
    <t>Schoenebeck</t>
  </si>
  <si>
    <t>Schröder</t>
  </si>
  <si>
    <t>Schüth</t>
  </si>
  <si>
    <t>Simon</t>
  </si>
  <si>
    <t>Walther</t>
  </si>
  <si>
    <t>Ziefle</t>
  </si>
  <si>
    <t>Isenhardt</t>
  </si>
  <si>
    <t>Schmitz</t>
  </si>
  <si>
    <t>Leonhard</t>
  </si>
  <si>
    <t>Institut</t>
  </si>
  <si>
    <t>AIA</t>
  </si>
  <si>
    <t>IAC</t>
  </si>
  <si>
    <t>ITV</t>
  </si>
  <si>
    <t>PCFC</t>
  </si>
  <si>
    <t>WSA</t>
  </si>
  <si>
    <t>IAEW</t>
  </si>
  <si>
    <t>OM</t>
  </si>
  <si>
    <t>LTT</t>
  </si>
  <si>
    <t>OC</t>
  </si>
  <si>
    <t>AVT.FVT</t>
  </si>
  <si>
    <t>AVT.SVT</t>
  </si>
  <si>
    <t>iAMB</t>
  </si>
  <si>
    <t>Mechler</t>
  </si>
  <si>
    <t>AVT.ERT</t>
  </si>
  <si>
    <t>MODES</t>
  </si>
  <si>
    <t>Khetan</t>
  </si>
  <si>
    <t>Venghaus</t>
  </si>
  <si>
    <t>Koß</t>
  </si>
  <si>
    <t>Lauterbach</t>
  </si>
  <si>
    <t>Aßen</t>
  </si>
  <si>
    <t>Prof. Dr.-Ing. Dipl.-Wirt.Ing. Niklas von der Aßen</t>
  </si>
  <si>
    <t>Chair of Technical Thermodynamics</t>
  </si>
  <si>
    <t>Univ.-Prof. Dr.-Ing. Lars M. Blank</t>
  </si>
  <si>
    <t>Institute of Applied Microbiology</t>
  </si>
  <si>
    <t>Univ.-Prof. Dr. rer. nat. Carsten Bolm</t>
  </si>
  <si>
    <t>Institute for Organic Chemistry</t>
  </si>
  <si>
    <t>IEK-9</t>
  </si>
  <si>
    <t>Prof. Dr. rer. nat. habil. Rüdiger Eichel</t>
  </si>
  <si>
    <t>Fundamental Electrochemistry</t>
  </si>
  <si>
    <t>Prof. Dr.-Ing. Karl Alexander Heufer</t>
  </si>
  <si>
    <t>Physico-Chemical Fundamentals of Combustion</t>
  </si>
  <si>
    <t>BioV</t>
  </si>
  <si>
    <t>apl. Prof. Dr. rer. nat. Martina Roß-Nickoll</t>
  </si>
  <si>
    <t>Institute of Environmental Research</t>
  </si>
  <si>
    <t>BioV-JRG</t>
  </si>
  <si>
    <t>Du</t>
  </si>
  <si>
    <t>Dr. Miaomiao Du</t>
  </si>
  <si>
    <t>Univ.-Prof. Dr.-Ing. Andreas Jupke</t>
  </si>
  <si>
    <t>Chair of Fluid Process Engineering</t>
  </si>
  <si>
    <t>ITMC-K</t>
  </si>
  <si>
    <t>Univ.-Prof. Dr. rer. nat. Jürgen Klankermayer</t>
  </si>
  <si>
    <t>Institute of Technical and Macromolecular Chemistry 
(Translational Molecular Catalysis)</t>
  </si>
  <si>
    <t>Univ.-Prof. Dr.-Ing. Reinhold Kneer</t>
  </si>
  <si>
    <t>Institute of Heat and Mass Transfer</t>
  </si>
  <si>
    <t>ITMC-L</t>
  </si>
  <si>
    <t>Univ.-Prof. Dr. rer. nat. Walter Leitner</t>
  </si>
  <si>
    <t>Institute of Technical and Macromolecular Chemistry
(Technical Chemistry and Petrochemistry)</t>
  </si>
  <si>
    <t>MBFD</t>
  </si>
  <si>
    <t>apl. Prof. Dr. rer. nat. Kai Leonhard</t>
  </si>
  <si>
    <t>Model-Based Fuel Design</t>
  </si>
  <si>
    <t>IEK-11</t>
  </si>
  <si>
    <t>Prof. Dr. techn. Karl Mayrhofer</t>
  </si>
  <si>
    <t xml:space="preserve">Helmholtz Institute Erlangen-Nürnberg for Renewable Energy </t>
  </si>
  <si>
    <t>Univ.-Prof. Alexander Mitsos, Ph.D.</t>
  </si>
  <si>
    <t>Chair of Process Systems Engineering</t>
  </si>
  <si>
    <t>Univ.-Prof. Dr.-Ing. Albert Moser</t>
  </si>
  <si>
    <t xml:space="preserve">Institute of Power Systems and Power Economics </t>
  </si>
  <si>
    <t>ITMC-P</t>
  </si>
  <si>
    <t>Univ.-Prof. Dr. rer. nat. Regina Palkovits</t>
  </si>
  <si>
    <t>Institute of Technical and Macromolecular Chemistry
(Heterogeneous Catalysis and Technical Chemistry)</t>
  </si>
  <si>
    <t>TME</t>
  </si>
  <si>
    <t>Univ.-Prof. Dr.-Ing. (USA) Stefan Pischinger</t>
  </si>
  <si>
    <t>Institute for Thermodynamics of Mobile Energy Conversion Systems</t>
  </si>
  <si>
    <t>Univ.-Prof. Dr.-Ing. Heinz Pitsch</t>
  </si>
  <si>
    <t>Institute for Combustion Technology</t>
  </si>
  <si>
    <t>IBG1</t>
  </si>
  <si>
    <t>Institute of Bio- and Geosciences</t>
  </si>
  <si>
    <t>CEC</t>
  </si>
  <si>
    <t>Prof. Dr. rer. nat. Robert Schlögl</t>
  </si>
  <si>
    <t>Max Planck Institute for Chemical Energy Conversion</t>
  </si>
  <si>
    <t>IFAS</t>
  </si>
  <si>
    <t>Univ.-Prof. Dr.-Ing. Katharina Schmitz</t>
  </si>
  <si>
    <t>Institute for Fluid Power Drives and Systems</t>
  </si>
  <si>
    <t>OC-FS</t>
  </si>
  <si>
    <t>Univ.-Prof. Dr. rer. nat. Franziska Schoenebeck</t>
  </si>
  <si>
    <t>Institute of Organic Chemistry - FS</t>
  </si>
  <si>
    <t>Univ.-Prof. Dr.-Ing.Wolfgang Schröder</t>
  </si>
  <si>
    <t>Institute of Aerodynamics</t>
  </si>
  <si>
    <t>Kofo</t>
  </si>
  <si>
    <t>Prof. Dr. rer. nat. Ferdi Schüth</t>
  </si>
  <si>
    <t>Max-Planck-Institut für Kohlenforschung</t>
  </si>
  <si>
    <t>Univ.-Prof. Dr. rer. nat. Ulrich Simon</t>
  </si>
  <si>
    <t>Chair of Inorganic Chemistry and Electrochemistry</t>
  </si>
  <si>
    <t>Zobel</t>
  </si>
  <si>
    <t>Univ.-Prof. Dr. rer. nat. Mirijam Zobel</t>
  </si>
  <si>
    <t>Institute of Crystallography</t>
  </si>
  <si>
    <t>ITMC-GP</t>
  </si>
  <si>
    <t>Jun.-Prof. Dr. rer. nat. Giovanni Maria Piccini</t>
  </si>
  <si>
    <t>Modeling and Simulation in Catalysis</t>
  </si>
  <si>
    <t>Wiegand</t>
  </si>
  <si>
    <t>Univ.-Prof. Dr. rer. nat. Thomas Wiegand</t>
  </si>
  <si>
    <t>Lehr- und Forschungsgebiet Magnetic Resonance of complex materials and catalysts</t>
  </si>
  <si>
    <t>Univ.-Prof. Dr. rer. nat. Anna Mechler</t>
  </si>
  <si>
    <t>Chair of Electrochemical Reaction Engineering</t>
  </si>
  <si>
    <t>MibiGen</t>
  </si>
  <si>
    <t>Univ.-Prof. Dr. rer. nat. habil. Lars Lauterbach</t>
  </si>
  <si>
    <t>Microbial Genetics</t>
  </si>
  <si>
    <t>Jun.-Prof. Dr. Ing. Abhishek Khetan</t>
  </si>
  <si>
    <t>Multiscale Modelling of Heterogeneous Catalysis in Energy Systems</t>
  </si>
  <si>
    <t>SOCECON</t>
  </si>
  <si>
    <t>Jun.-Prof. Dr. rer. pol. Sandra Venghaus</t>
  </si>
  <si>
    <t>Decision Analysis and Socio-economic Assessment</t>
  </si>
  <si>
    <t>RPC</t>
  </si>
  <si>
    <t>Arning</t>
  </si>
  <si>
    <t>Jun.-Prof. Dr. phil. Katrin Arning</t>
  </si>
  <si>
    <t>Risk Perception and Communication</t>
  </si>
  <si>
    <t>Univ. Prof. Dr. rer. pol. Grit Walther</t>
  </si>
  <si>
    <t>Chair of Operations Management</t>
  </si>
  <si>
    <t>CVT</t>
  </si>
  <si>
    <t>Univ.-Prof. Dr.-Ing. Matthias Wessling</t>
  </si>
  <si>
    <t>Chair of Chemical Process Engineering</t>
  </si>
  <si>
    <t>CVT-JRG</t>
  </si>
  <si>
    <t>Linkhorst</t>
  </si>
  <si>
    <t>Dr.-Ing. John Linkhorst</t>
  </si>
  <si>
    <t>HCIC</t>
  </si>
  <si>
    <t>Univ.-Prof. Dr. phil. Martina Ziefle</t>
  </si>
  <si>
    <t>HCI Center  - CommScience</t>
  </si>
  <si>
    <t>CEC2</t>
  </si>
  <si>
    <t>Werlé</t>
  </si>
  <si>
    <t>Dr. Christophe Werlé</t>
  </si>
  <si>
    <t>Synergistische metallorganische Katalyse</t>
  </si>
  <si>
    <t>apl. Prof. Dr. phil Ingrid Isenhardt</t>
  </si>
  <si>
    <t>Lehrstuhl für Informationsmanagement im Maschinenbau</t>
  </si>
  <si>
    <t>GDI</t>
  </si>
  <si>
    <t>Scholten</t>
  </si>
  <si>
    <t>Univ.-Prof. Dr. phil. Carmen Leicht-Scholten</t>
  </si>
  <si>
    <t>Chair of Gender and Diversity in Engineering</t>
  </si>
  <si>
    <t>Nickoll</t>
  </si>
  <si>
    <t>IfK</t>
  </si>
  <si>
    <t>Piccini</t>
  </si>
  <si>
    <t>ITMC-W</t>
  </si>
  <si>
    <t>ZLW</t>
  </si>
  <si>
    <t>Boxx</t>
  </si>
  <si>
    <t>LOM</t>
  </si>
  <si>
    <t>Univ.-Prof. Isaac Boxx, Ph.D.</t>
  </si>
  <si>
    <t>Optical Diagnostics in Energy, Process and Chemical Engineering</t>
  </si>
  <si>
    <t>Kommentar</t>
  </si>
  <si>
    <t>Jahrgang</t>
  </si>
  <si>
    <t>zuvor Jun.-Prof. &amp; JRG, Nachfolge Bardow</t>
  </si>
  <si>
    <t>X</t>
  </si>
  <si>
    <t>Gender</t>
  </si>
  <si>
    <t>m</t>
  </si>
  <si>
    <t>a</t>
  </si>
  <si>
    <t>f</t>
  </si>
  <si>
    <t>FSC Berufung</t>
  </si>
  <si>
    <t>anstelle "Electrocatalystic synthesis"</t>
  </si>
  <si>
    <t>Alter 2025</t>
  </si>
  <si>
    <t>Alter 2032</t>
  </si>
  <si>
    <t>Project</t>
  </si>
  <si>
    <t>Title</t>
  </si>
  <si>
    <t>Projekt Start</t>
  </si>
  <si>
    <t>PI</t>
  </si>
  <si>
    <t>Geburtstag</t>
  </si>
  <si>
    <t>IPPR 2022</t>
  </si>
  <si>
    <t>CA2-2-19</t>
  </si>
  <si>
    <t xml:space="preserve">tbd. </t>
  </si>
  <si>
    <t>October 2021</t>
  </si>
  <si>
    <t>CA3-2-06</t>
  </si>
  <si>
    <t>Parameters for process and value chain design induced by the electrical power system</t>
  </si>
  <si>
    <t>January 2019</t>
  </si>
  <si>
    <t>CA1-2-11</t>
  </si>
  <si>
    <t>Bilevel Optimization for Metabolic Engineering</t>
  </si>
  <si>
    <t>CA3-1-04</t>
  </si>
  <si>
    <t>Integrated screening of bio-hybrid fuel processes and products</t>
  </si>
  <si>
    <t>CA3-1-05b</t>
  </si>
  <si>
    <t>Fuel Design - Characteristic Fuel Numbers</t>
  </si>
  <si>
    <t>CA3-2-04</t>
  </si>
  <si>
    <t>Dynamic Production Plants</t>
  </si>
  <si>
    <t>CA3-2-05</t>
  </si>
  <si>
    <t>Target-oriented optimal experimental design for optimal model-based process design</t>
  </si>
  <si>
    <t>CA2-1-02</t>
  </si>
  <si>
    <t>Design framework for multiphase reaction systems</t>
  </si>
  <si>
    <t>CA2-1-03</t>
  </si>
  <si>
    <t>Experimental and model-based analysis of multiphase and electrochemical reaction systems</t>
  </si>
  <si>
    <t>CA2-1-10</t>
  </si>
  <si>
    <t>Systematic development of an overall process concept from biomass to cyclic acetals</t>
  </si>
  <si>
    <t>CA1-2-16</t>
  </si>
  <si>
    <t>Efficient formaldehyde synthesis for realizing highly economical synthetic fuels</t>
  </si>
  <si>
    <t>October 2020</t>
  </si>
  <si>
    <t>CA1-2-19</t>
  </si>
  <si>
    <t>Impact of the Electrolyte on the Catalytic Performance by the Combination of Half-Cell-Reactions</t>
  </si>
  <si>
    <t>CA1-1-01</t>
  </si>
  <si>
    <t>Metal catalysis for the synthesis of bio-hybrid fuels</t>
  </si>
  <si>
    <t>CA1-1-12</t>
  </si>
  <si>
    <t>Controlled Photocatalytic Formation of Carboxylic Acid from Formate Salts</t>
  </si>
  <si>
    <t>January 2022</t>
  </si>
  <si>
    <t>CA1-2-18</t>
  </si>
  <si>
    <t>How to cross the border – effective process designs for hybrid processes combining transformations with microbial cell factories and chemo-enzymatic cascades</t>
  </si>
  <si>
    <t/>
  </si>
  <si>
    <t>CA1-2-17</t>
  </si>
  <si>
    <t>Integrating production of celloligomers and their conversion to fuels into a fluctuating electricity system</t>
  </si>
  <si>
    <t>CA1-1-11</t>
  </si>
  <si>
    <t>Exploring the Synergistic Power of Bimetallic Metal Catalysts for Selective Bond Manipulations and Value-adding Transformations: A combined Experimental &amp; Computational Approach</t>
  </si>
  <si>
    <t>CA3-2-07</t>
  </si>
  <si>
    <t>Impact of regulatory policies on the fuel system</t>
  </si>
  <si>
    <t>CA3-2-08</t>
  </si>
  <si>
    <t>Design of hybrid fuel supply chains in an uncertain environment</t>
  </si>
  <si>
    <t>CA2-1-01</t>
  </si>
  <si>
    <t>Flexible microfluidic platform for thermophysical property data of electrolytes</t>
  </si>
  <si>
    <t>CA2-2-04</t>
  </si>
  <si>
    <t>Laser spectroscopic investigation of advanced combustion concepts in a high-swirl research engine and a high-pressure vessel</t>
  </si>
  <si>
    <t>Laser Diagnostics in Thermofluiddynamics</t>
  </si>
  <si>
    <t>CA1-2-14</t>
  </si>
  <si>
    <t>Counterflow experiments of combustion chemistry and pollutant formation processes under novel clean propulsion system conditions</t>
  </si>
  <si>
    <t>CA1-2-15</t>
  </si>
  <si>
    <t>Investigation of low temperature combustion chemistry within a novel integrated kinetic model development framework</t>
  </si>
  <si>
    <t>CA2-2-06</t>
  </si>
  <si>
    <t>Flame initiation and propagation in turbulent multifuel fields under high pressure</t>
  </si>
  <si>
    <t>CA2-2-07</t>
  </si>
  <si>
    <t>Fundamental numerical investigation of molecularlycontrolled multi-fuel ultra-lean combustion concepts and model development for system optimization</t>
  </si>
  <si>
    <t>CA2-2-11</t>
  </si>
  <si>
    <t>High-fidelity numerical simulations and model development for fuel injection in advanced combustion systems</t>
  </si>
  <si>
    <t>CA1-1-04</t>
  </si>
  <si>
    <t>Surface Immobilization of Molecular Electrocatalysts for bio-hybrid fuel synthesis</t>
  </si>
  <si>
    <t>CA1-2-06</t>
  </si>
  <si>
    <t>Tailor-made catalyst systems for selective C-C bond formation towards bio-hybrid fuel synthesis</t>
  </si>
  <si>
    <t>CA1-2-07</t>
  </si>
  <si>
    <t>Tailor-made catalyst systems for selective C-O bond formation towards bio-hybrid fuel synthesis</t>
  </si>
  <si>
    <t>CA1-2-08</t>
  </si>
  <si>
    <t>Adapted Reaction Systems for bio-hybrid fuel synthesis in water and continuous flow systems</t>
  </si>
  <si>
    <t>CA1-1-03b</t>
  </si>
  <si>
    <t>High-accuracy ab initio rate constants for key reactions in bio-hybrid fuel combustion</t>
  </si>
  <si>
    <t>CA1-1-07</t>
  </si>
  <si>
    <t>Exploration of blend and soot chemistry using reactive molecular dynamics simulations</t>
  </si>
  <si>
    <t>CA3-2-01</t>
  </si>
  <si>
    <t>Automated integrated design method for molecules and processes by learning from optimally designed experiments</t>
  </si>
  <si>
    <t>CA1-1-03a</t>
  </si>
  <si>
    <t>CA1-2-04</t>
  </si>
  <si>
    <t>Experimental investigations of combustion kinetics using shock tubes</t>
  </si>
  <si>
    <t>CA1-2-05</t>
  </si>
  <si>
    <t>Measurement of ignition delay time and species concentrations using rapid compression machine, gas chromatography - mass spectrometry and laser absorption techniques</t>
  </si>
  <si>
    <t>CA2-2-05a</t>
  </si>
  <si>
    <t>Experimental investigation of catalytic coating under engine relevant conditions</t>
  </si>
  <si>
    <t>CA1-1-08</t>
  </si>
  <si>
    <t>Stability of catalysts and electrodes for bio-hybrid fuel synthesis</t>
  </si>
  <si>
    <t>CA1-2-10</t>
  </si>
  <si>
    <t>High-throughput screening of electrodes for synthesis of bio-hybrid fuels</t>
  </si>
  <si>
    <t>CA2-2-08</t>
  </si>
  <si>
    <t>Novel measurement methods for high pressure and temperature rheology</t>
  </si>
  <si>
    <t>CA1-2-20</t>
  </si>
  <si>
    <t>Electro-biocatalytic conversion of renewable energy and carbon sources to precursors of advanced biofuels</t>
  </si>
  <si>
    <t>CA1-2-01</t>
  </si>
  <si>
    <t>Efficient microbial synthesis of fatty acid derivatives as intermediates for the synthesis of novel fuel molecules</t>
  </si>
  <si>
    <t>CA1-2-02</t>
  </si>
  <si>
    <t>CO2-negative production of itaconate</t>
  </si>
  <si>
    <t>CA1-2-03</t>
  </si>
  <si>
    <t>CO2-neutral, microbial dicarboxylic acid production from C1 carbon sources</t>
  </si>
  <si>
    <t>CA3-1-02</t>
  </si>
  <si>
    <t>Green Toxicology for the Prediction of Fuel Mixtures</t>
  </si>
  <si>
    <t>CA3-1-03</t>
  </si>
  <si>
    <t>The effects of bio-hybrid fuel exhaust on human health</t>
  </si>
  <si>
    <t>CA3-2-09</t>
  </si>
  <si>
    <t>Public perception and acceptance of innovative fuels as integral corrective on the fuel demand side</t>
  </si>
  <si>
    <t>CA2-1-05</t>
  </si>
  <si>
    <t>Intrinsic design of electrodes for electro-catalytic reactions</t>
  </si>
  <si>
    <t>CA2-1-06</t>
  </si>
  <si>
    <t>Adaptive and integrated electrolysis of furans to versatile products</t>
  </si>
  <si>
    <t>CA2-1-07</t>
  </si>
  <si>
    <t>Tubular copper electrode reactor for carbon dioxide reduction to CO and hydrocarbon fuel additives (DMC)</t>
  </si>
  <si>
    <t>CA2-1-08</t>
  </si>
  <si>
    <t>Slurry electrode reactor for fuel generation</t>
  </si>
  <si>
    <t>CA3-1-06</t>
  </si>
  <si>
    <t>Integrating toxicity and environmental impacts into the Life Cycle Assessment of bio-hybrid fuels</t>
  </si>
  <si>
    <t>CA1-2-21</t>
  </si>
  <si>
    <t>In-situ high-energy X-ray scattering insights into catalysts</t>
  </si>
  <si>
    <t>CA3-1-01</t>
  </si>
  <si>
    <t>Holistic assessment of bio-hybrid fuels with multiscale multi-perspective consequential life cycle assessment</t>
  </si>
  <si>
    <t>CA3-2-02</t>
  </si>
  <si>
    <t>Benign by design: Integrating molecular and process design into life-cycle assessment</t>
  </si>
  <si>
    <t>CA1-1-09</t>
  </si>
  <si>
    <t>Chemo- and Electrochemical CO2 activation: from molecular understanding and electrode materials to integrated process concepts</t>
  </si>
  <si>
    <t>CA1-2-12</t>
  </si>
  <si>
    <t>Kolbe/non-Kolbe Electrolysis of biogenic acids and beyond</t>
  </si>
  <si>
    <t>CA1-2-13</t>
  </si>
  <si>
    <t>Molecular Recognition and Adaptive Catalysts for Multiscale Control of Reactive Systems</t>
  </si>
  <si>
    <t>CA2-2-17</t>
  </si>
  <si>
    <t>InnoEx – Innovative Exhaust Abatement over Singleatom Catalysts</t>
  </si>
  <si>
    <t>CA2-2-01</t>
  </si>
  <si>
    <t>Fundamental investigation of spray and droplet interaction phenomena in advanced combustion systems</t>
  </si>
  <si>
    <t>CA2-2-02</t>
  </si>
  <si>
    <t>Fuel-adapted manipulation of nozzle-internal and external breakup mechanisms for molecularly controlled mixture formation</t>
  </si>
  <si>
    <t>CA2-2-15</t>
  </si>
  <si>
    <t>Local analysis and evaluation of innovative fueladaptive exhaust-gas abatement and aftertreatment strategies</t>
  </si>
  <si>
    <t>CA2-2-09FF</t>
  </si>
  <si>
    <t>Thermal Coating Development</t>
  </si>
  <si>
    <t>January 2021</t>
  </si>
  <si>
    <t xml:space="preserve">Werkstoffsynthese und Herstellungsverfahren </t>
  </si>
  <si>
    <t>CA1-1-02</t>
  </si>
  <si>
    <t>Correlative Online EPR / NMR investigation of electrodes and electro-catalytic reactions</t>
  </si>
  <si>
    <t>CA2-1-09</t>
  </si>
  <si>
    <t>Carbon dioxide reconversion (ReCO2n) to fuels on electrospun carbon fibre electrodes with embedded catalysts</t>
  </si>
  <si>
    <t>CA3-2-10</t>
  </si>
  <si>
    <t xml:space="preserve">Policy impact and market regulation – The need for optimized policy coherence across policy fields and sectors </t>
  </si>
  <si>
    <t>CA2-2-09</t>
  </si>
  <si>
    <t>Flame- and spray-wall interactions influence on unburned hydrocarbons and carbon monoxide emissions</t>
  </si>
  <si>
    <t>CA2-2-10</t>
  </si>
  <si>
    <t>Fundamental optical investigation of molecularly controlled combustion</t>
  </si>
  <si>
    <t>CA2-2-13</t>
  </si>
  <si>
    <t>Molecularly-controlled High Swirl Combustion Concept</t>
  </si>
  <si>
    <t>CA2-2-14</t>
  </si>
  <si>
    <t>Molecularly-controlled High Tumble Combustion Concept</t>
  </si>
  <si>
    <t>CA2-2-18</t>
  </si>
  <si>
    <t>Design of a highly efficient exhaust aftertreatment system for lean burn engines with advanced low temperature performance</t>
  </si>
  <si>
    <t>CA3-1-05a</t>
  </si>
  <si>
    <t>CA1-2-22</t>
  </si>
  <si>
    <t>Active centers in heterogeneous catalysts studied by solid-state NMR spectroscopy</t>
  </si>
  <si>
    <t>June 2022</t>
  </si>
  <si>
    <t>CA2-2-05b</t>
  </si>
  <si>
    <t>CA2-2-16</t>
  </si>
  <si>
    <t>Adaptive catalysts and catalytic systems for the exhaust aftertreatment of advanced combustion processes</t>
  </si>
  <si>
    <t>CA1-1-05</t>
  </si>
  <si>
    <t>Adaptive Catalytic Systems</t>
  </si>
  <si>
    <t>CA1-1-06</t>
  </si>
  <si>
    <t>Organometallic Electrocatalysis</t>
  </si>
  <si>
    <t>CA1-1-10</t>
  </si>
  <si>
    <t>Heterostructured Ionic Liquid Metal Systems as Designer Catalysts (HILM-Cat)</t>
  </si>
  <si>
    <t>CA1-2-09</t>
  </si>
  <si>
    <t>C1-Building Blocks for Fermentation</t>
  </si>
  <si>
    <t>CA2-1-04</t>
  </si>
  <si>
    <t>Catalyst Compartmentalization</t>
  </si>
  <si>
    <t>CA3-2-03</t>
  </si>
  <si>
    <t>Socio-Economic Analysis &amp; Public Acceptance: Chemistry and Technology Input</t>
  </si>
  <si>
    <t>CA2-2-03</t>
  </si>
  <si>
    <t>Experimental In-Cylinder Flow Field Investigation of Molecularly-Controlled Combustion Systems</t>
  </si>
  <si>
    <t>CA2-2-12</t>
  </si>
  <si>
    <t>Fuel Defined Numerical Optimization of IC Engines</t>
  </si>
  <si>
    <t>#Projekte</t>
  </si>
  <si>
    <t>Vaßen</t>
  </si>
  <si>
    <t>Ø-IPPR</t>
  </si>
  <si>
    <t>Kernteam</t>
  </si>
  <si>
    <t>PI-Antrag Phase I 
(max. 25)</t>
  </si>
  <si>
    <t>Start 
FSC</t>
  </si>
  <si>
    <t>in Rente --&gt; Nachfolge berücksichtigen (02/2023?)</t>
  </si>
  <si>
    <t>weiter, wenn ERC-Grant</t>
  </si>
  <si>
    <t>Nachfolge 2024, weiterhin Thema, bessere Anbindung an Verfahrenstechnik</t>
  </si>
  <si>
    <t>b</t>
  </si>
  <si>
    <t>a*</t>
  </si>
  <si>
    <t>neuer PI aus OC?</t>
  </si>
  <si>
    <t>Assoziiert, vorgezogene Nachfolge Arning</t>
  </si>
  <si>
    <t>Toxikology nicht ihr ursprüngliches Thema--&gt; anderer PI oder "JRG"?</t>
  </si>
  <si>
    <t xml:space="preserve">IAC wichtig; </t>
  </si>
  <si>
    <t>Chair of Bioinorganic Chemistry</t>
  </si>
  <si>
    <t>Pawlis</t>
  </si>
  <si>
    <t>IEK-14?</t>
  </si>
  <si>
    <t>assoziiert, je nach Themenschwerpunkt auch a</t>
  </si>
  <si>
    <t>assoziiert</t>
  </si>
  <si>
    <t xml:space="preserve">Univ.-Prof. Dr. rer. nat. Dörte Rother </t>
  </si>
  <si>
    <t>Gespräch führen (RP)</t>
  </si>
  <si>
    <t>eng verknüpfen</t>
  </si>
  <si>
    <t>eng verknüpft</t>
  </si>
  <si>
    <t>Professur möglich?--&gt; Disskussion mit Biologie</t>
  </si>
  <si>
    <t>Bioverfahrenstechnik</t>
  </si>
  <si>
    <t>Magnus</t>
  </si>
  <si>
    <t>Univ.-Prof. Dr. rer. nat. Sonja Herres-Pawlis</t>
  </si>
  <si>
    <t>über FDM einbinden</t>
  </si>
  <si>
    <t>supplementary cluster activities besser strukturieren --&gt; Abgrenzung zu anderen Clustern</t>
  </si>
  <si>
    <t xml:space="preserve">Kern-PI 2025+
a: als Kern gesetzt
b: assoziiert, Diskussionsbedarf
*: Nachfolge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</si>
</sst>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7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/>
    </xf>
    <xf numFmtId="0" fontId="0" fillId="0" borderId="0" xfId="0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NumberFormat="1" applyFill="1"/>
    <xf numFmtId="2" fontId="0" fillId="0" borderId="0" xfId="0" applyNumberFormat="1" applyFill="1" applyAlignment="1">
      <alignment horizontal="right"/>
    </xf>
    <xf numFmtId="1" fontId="0" fillId="0" borderId="0" xfId="0" applyNumberFormat="1" applyFill="1"/>
    <xf numFmtId="9" fontId="0" fillId="0" borderId="0" xfId="1" applyFont="1" applyFill="1"/>
    <xf numFmtId="0" fontId="0" fillId="0" borderId="0" xfId="0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Alignment="1">
      <alignment wrapText="1"/>
    </xf>
  </cellXfs>
  <cellStyles count="3">
    <cellStyle name="Gut" xfId="2" builtinId="26"/>
    <cellStyle name="Prozent" xfId="1" builtinId="5"/>
    <cellStyle name="Standard" xfId="0" builtinId="0"/>
  </cellStyles>
  <dxfs count="1"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DB45-2968-4733-B200-DAB9DF622177}">
  <dimension ref="A2:Q46"/>
  <sheetViews>
    <sheetView tabSelected="1" zoomScale="48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5" sqref="Q15"/>
    </sheetView>
  </sheetViews>
  <sheetFormatPr baseColWidth="10" defaultRowHeight="12.5" x14ac:dyDescent="0.25"/>
  <cols>
    <col min="1" max="1" width="0" style="9" hidden="1" customWidth="1"/>
    <col min="2" max="2" width="10.90625" style="9" customWidth="1"/>
    <col min="3" max="3" width="39.81640625" style="9" bestFit="1" customWidth="1"/>
    <col min="4" max="4" width="32.36328125" style="21" customWidth="1"/>
    <col min="5" max="5" width="7.453125" style="9" bestFit="1" customWidth="1"/>
    <col min="6" max="7" width="11.1796875" style="9" bestFit="1" customWidth="1"/>
    <col min="8" max="8" width="11" style="9" bestFit="1" customWidth="1"/>
    <col min="9" max="9" width="35.54296875" style="9" customWidth="1"/>
    <col min="10" max="10" width="9" style="9" customWidth="1"/>
    <col min="11" max="11" width="17.81640625" style="9" bestFit="1" customWidth="1"/>
    <col min="12" max="12" width="10.90625" style="14"/>
    <col min="13" max="16" width="10.90625" style="9"/>
    <col min="17" max="17" width="13" style="14" bestFit="1" customWidth="1"/>
    <col min="18" max="16384" width="10.90625" style="9"/>
  </cols>
  <sheetData>
    <row r="2" spans="1:17" x14ac:dyDescent="0.25">
      <c r="M2" s="16">
        <f>AVERAGE(M4:M44)</f>
        <v>52.256410256410255</v>
      </c>
      <c r="O2" s="17">
        <f>COUNTIF(O4:O44,"f")/COUNTA(O4:O44)</f>
        <v>0.30769230769230771</v>
      </c>
      <c r="P2" s="9">
        <f>SUM(P4:P44)</f>
        <v>78</v>
      </c>
    </row>
    <row r="3" spans="1:17" s="18" customFormat="1" ht="75" x14ac:dyDescent="0.25">
      <c r="D3" s="22"/>
      <c r="E3" s="11" t="s">
        <v>358</v>
      </c>
      <c r="F3" s="11" t="s">
        <v>357</v>
      </c>
      <c r="G3" s="10" t="s">
        <v>356</v>
      </c>
      <c r="H3" s="11" t="s">
        <v>171</v>
      </c>
      <c r="I3" s="10" t="s">
        <v>163</v>
      </c>
      <c r="J3" s="10"/>
      <c r="K3" s="11" t="s">
        <v>383</v>
      </c>
      <c r="L3" s="19" t="s">
        <v>164</v>
      </c>
      <c r="M3" s="10" t="s">
        <v>173</v>
      </c>
      <c r="N3" s="10" t="s">
        <v>174</v>
      </c>
      <c r="O3" s="10" t="s">
        <v>167</v>
      </c>
      <c r="P3" s="10" t="s">
        <v>353</v>
      </c>
      <c r="Q3" s="19" t="s">
        <v>355</v>
      </c>
    </row>
    <row r="4" spans="1:17" x14ac:dyDescent="0.25">
      <c r="A4" s="9" t="s">
        <v>129</v>
      </c>
      <c r="B4" s="9" t="s">
        <v>130</v>
      </c>
      <c r="C4" s="9" t="s">
        <v>131</v>
      </c>
      <c r="D4" s="21" t="s">
        <v>132</v>
      </c>
      <c r="E4" s="9">
        <v>2022</v>
      </c>
      <c r="F4" s="20"/>
      <c r="G4" s="20"/>
      <c r="H4" s="13" t="s">
        <v>166</v>
      </c>
      <c r="I4" s="12"/>
      <c r="J4" s="12"/>
      <c r="K4" s="12" t="s">
        <v>169</v>
      </c>
      <c r="L4" s="14">
        <v>1977</v>
      </c>
      <c r="M4" s="9">
        <f>IF(ISNUMBER(L4),2025-L4,"")</f>
        <v>48</v>
      </c>
      <c r="N4" s="9">
        <f>IF(ISNUMBER(L4),2032-L4,"")</f>
        <v>55</v>
      </c>
      <c r="O4" s="12" t="s">
        <v>170</v>
      </c>
      <c r="P4" s="9">
        <f>COUNTIF(Tabelle2!D:D,B4)</f>
        <v>0</v>
      </c>
      <c r="Q4" s="15" t="str">
        <f>IF(P4&gt;0,SUMIF(Tabelle2!D:D,B4,Tabelle2!G:G)/P4,"kein IPPR")</f>
        <v>kein IPPR</v>
      </c>
    </row>
    <row r="5" spans="1:17" x14ac:dyDescent="0.25">
      <c r="A5" s="9" t="s">
        <v>34</v>
      </c>
      <c r="B5" s="9" t="s">
        <v>46</v>
      </c>
      <c r="C5" s="9" t="s">
        <v>47</v>
      </c>
      <c r="D5" s="21" t="s">
        <v>48</v>
      </c>
      <c r="E5" s="9">
        <v>2022</v>
      </c>
      <c r="F5" s="20"/>
      <c r="G5" s="13" t="s">
        <v>166</v>
      </c>
      <c r="H5" s="20"/>
      <c r="I5" s="12" t="s">
        <v>165</v>
      </c>
      <c r="J5" s="12"/>
      <c r="K5" s="12" t="s">
        <v>169</v>
      </c>
      <c r="L5" s="14">
        <v>1984</v>
      </c>
      <c r="M5" s="9">
        <f>IF(ISNUMBER(L5),2025-L5,"")</f>
        <v>41</v>
      </c>
      <c r="N5" s="9">
        <f>IF(ISNUMBER(L5),2032-L5,"")</f>
        <v>48</v>
      </c>
      <c r="O5" s="12" t="s">
        <v>168</v>
      </c>
      <c r="P5" s="9">
        <f>COUNTIF(Tabelle2!D:D,B5)</f>
        <v>2</v>
      </c>
      <c r="Q5" s="15">
        <f>IF(P5&gt;0,SUMIF(Tabelle2!D:D,B5,Tabelle2!G:G)/P5,"kein IPPR")</f>
        <v>7.5</v>
      </c>
    </row>
    <row r="6" spans="1:17" x14ac:dyDescent="0.25">
      <c r="A6" s="9" t="s">
        <v>38</v>
      </c>
      <c r="B6" s="9" t="s">
        <v>6</v>
      </c>
      <c r="C6" s="9" t="s">
        <v>49</v>
      </c>
      <c r="D6" s="21" t="s">
        <v>50</v>
      </c>
      <c r="E6" s="9">
        <v>2019</v>
      </c>
      <c r="F6" s="13" t="s">
        <v>166</v>
      </c>
      <c r="G6" s="13"/>
      <c r="H6" s="13"/>
      <c r="K6" s="12" t="s">
        <v>169</v>
      </c>
      <c r="L6" s="14">
        <v>1969</v>
      </c>
      <c r="M6" s="9">
        <f>IF(ISNUMBER(L6),2025-L6,"")</f>
        <v>56</v>
      </c>
      <c r="N6" s="9">
        <f>IF(ISNUMBER(L6),2032-L6,"")</f>
        <v>63</v>
      </c>
      <c r="O6" s="12" t="s">
        <v>168</v>
      </c>
      <c r="P6" s="9">
        <f>COUNTIF(Tabelle2!D:D,B6)</f>
        <v>3</v>
      </c>
      <c r="Q6" s="15">
        <f>IF(P6&gt;0,SUMIF(Tabelle2!D:D,B6,Tabelle2!G:G)/P6,"kein IPPR")</f>
        <v>7.5</v>
      </c>
    </row>
    <row r="7" spans="1:17" x14ac:dyDescent="0.25">
      <c r="A7" s="9" t="s">
        <v>35</v>
      </c>
      <c r="B7" s="9" t="s">
        <v>7</v>
      </c>
      <c r="C7" s="9" t="s">
        <v>51</v>
      </c>
      <c r="D7" s="21" t="s">
        <v>52</v>
      </c>
      <c r="E7" s="9">
        <v>2019</v>
      </c>
      <c r="F7" s="13" t="s">
        <v>166</v>
      </c>
      <c r="G7" s="13"/>
      <c r="H7" s="13"/>
      <c r="I7" s="12" t="s">
        <v>364</v>
      </c>
      <c r="J7" s="12"/>
      <c r="K7" s="12" t="s">
        <v>363</v>
      </c>
      <c r="L7" s="14">
        <v>1960</v>
      </c>
      <c r="M7" s="9">
        <f>IF(ISNUMBER(L7),2025-L7,"")</f>
        <v>65</v>
      </c>
      <c r="N7" s="9">
        <f>IF(ISNUMBER(L7),2032-L7,"")</f>
        <v>72</v>
      </c>
      <c r="O7" s="12" t="s">
        <v>168</v>
      </c>
      <c r="P7" s="9">
        <f>COUNTIF(Tabelle2!D:D,B7)</f>
        <v>1</v>
      </c>
      <c r="Q7" s="15">
        <f>IF(P7&gt;0,SUMIF(Tabelle2!D:D,B7,Tabelle2!G:G)/P7,"kein IPPR")</f>
        <v>6.75</v>
      </c>
    </row>
    <row r="8" spans="1:17" ht="25" x14ac:dyDescent="0.25">
      <c r="A8" s="9" t="s">
        <v>160</v>
      </c>
      <c r="B8" s="12" t="s">
        <v>159</v>
      </c>
      <c r="C8" s="12" t="s">
        <v>161</v>
      </c>
      <c r="D8" s="23" t="s">
        <v>162</v>
      </c>
      <c r="E8" s="9">
        <v>2022</v>
      </c>
      <c r="F8" s="20"/>
      <c r="G8" s="20"/>
      <c r="H8" s="13" t="s">
        <v>166</v>
      </c>
      <c r="I8" s="12" t="s">
        <v>371</v>
      </c>
      <c r="J8" s="12"/>
      <c r="K8" s="12" t="s">
        <v>362</v>
      </c>
      <c r="L8" s="14">
        <v>1976</v>
      </c>
      <c r="M8" s="9">
        <f>IF(ISNUMBER(L8),2025-L8,"")</f>
        <v>49</v>
      </c>
      <c r="N8" s="9">
        <f>IF(ISNUMBER(L8),2032-L8,"")</f>
        <v>56</v>
      </c>
      <c r="O8" s="12" t="s">
        <v>168</v>
      </c>
      <c r="P8" s="9">
        <f>COUNTIF(Tabelle2!D:D,B8)</f>
        <v>0</v>
      </c>
      <c r="Q8" s="15" t="str">
        <f>IF(P8&gt;0,SUMIF(Tabelle2!D:D,B8,Tabelle2!G:G)/P8,"kein IPPR")</f>
        <v>kein IPPR</v>
      </c>
    </row>
    <row r="9" spans="1:17" x14ac:dyDescent="0.25">
      <c r="A9" s="9" t="s">
        <v>61</v>
      </c>
      <c r="B9" s="9" t="s">
        <v>62</v>
      </c>
      <c r="C9" s="9" t="s">
        <v>63</v>
      </c>
      <c r="D9" s="21" t="s">
        <v>60</v>
      </c>
      <c r="E9" s="9">
        <v>2019</v>
      </c>
      <c r="F9" s="20"/>
      <c r="G9" s="20"/>
      <c r="H9" s="20"/>
      <c r="I9" s="12" t="s">
        <v>377</v>
      </c>
      <c r="L9" s="14">
        <v>1987</v>
      </c>
      <c r="M9" s="9">
        <f>IF(ISNUMBER(L9),2025-L9,"")</f>
        <v>38</v>
      </c>
      <c r="N9" s="9">
        <f>IF(ISNUMBER(L9),2032-L9,"")</f>
        <v>45</v>
      </c>
      <c r="O9" s="12" t="s">
        <v>170</v>
      </c>
      <c r="P9" s="9">
        <f>COUNTIF(Tabelle2!D:D,B9)</f>
        <v>1</v>
      </c>
      <c r="Q9" s="15">
        <f>IF(P9&gt;0,SUMIF(Tabelle2!D:D,B9,Tabelle2!G:G)/P9,"kein IPPR")</f>
        <v>6.25</v>
      </c>
    </row>
    <row r="10" spans="1:17" x14ac:dyDescent="0.25">
      <c r="A10" s="9" t="s">
        <v>53</v>
      </c>
      <c r="B10" s="9" t="s">
        <v>8</v>
      </c>
      <c r="C10" s="9" t="s">
        <v>54</v>
      </c>
      <c r="D10" s="21" t="s">
        <v>55</v>
      </c>
      <c r="E10" s="9">
        <v>2019</v>
      </c>
      <c r="F10" s="13" t="s">
        <v>166</v>
      </c>
      <c r="G10" s="13"/>
      <c r="H10" s="13"/>
      <c r="I10" s="12" t="s">
        <v>370</v>
      </c>
      <c r="K10" s="12" t="s">
        <v>362</v>
      </c>
      <c r="L10" s="14">
        <v>1970</v>
      </c>
      <c r="M10" s="9">
        <f>IF(ISNUMBER(L10),2025-L10,"")</f>
        <v>55</v>
      </c>
      <c r="N10" s="9">
        <f>IF(ISNUMBER(L10),2032-L10,"")</f>
        <v>62</v>
      </c>
      <c r="O10" s="12" t="s">
        <v>168</v>
      </c>
      <c r="P10" s="9">
        <f>COUNTIF(Tabelle2!D:D,B10)</f>
        <v>2</v>
      </c>
      <c r="Q10" s="15">
        <f>IF(P10&gt;0,SUMIF(Tabelle2!D:D,B10,Tabelle2!G:G)/P10,"kein IPPR")</f>
        <v>7</v>
      </c>
    </row>
    <row r="11" spans="1:17" ht="25" x14ac:dyDescent="0.25">
      <c r="A11" s="9" t="s">
        <v>30</v>
      </c>
      <c r="B11" s="9" t="s">
        <v>9</v>
      </c>
      <c r="C11" s="9" t="s">
        <v>56</v>
      </c>
      <c r="D11" s="21" t="s">
        <v>57</v>
      </c>
      <c r="E11" s="9">
        <v>2019</v>
      </c>
      <c r="F11" s="13" t="s">
        <v>166</v>
      </c>
      <c r="G11" s="13"/>
      <c r="H11" s="13"/>
      <c r="K11" s="12" t="s">
        <v>169</v>
      </c>
      <c r="L11" s="14">
        <v>1978</v>
      </c>
      <c r="M11" s="9">
        <f>IF(ISNUMBER(L11),2025-L11,"")</f>
        <v>47</v>
      </c>
      <c r="N11" s="9">
        <f>IF(ISNUMBER(L11),2032-L11,"")</f>
        <v>54</v>
      </c>
      <c r="O11" s="12" t="s">
        <v>168</v>
      </c>
      <c r="P11" s="9">
        <f>COUNTIF(Tabelle2!D:D,B11)</f>
        <v>4</v>
      </c>
      <c r="Q11" s="15">
        <f>IF(P11&gt;0,SUMIF(Tabelle2!D:D,B11,Tabelle2!G:G)/P11,"kein IPPR")</f>
        <v>8.1875</v>
      </c>
    </row>
    <row r="12" spans="1:17" ht="25" x14ac:dyDescent="0.25">
      <c r="A12" s="9" t="s">
        <v>158</v>
      </c>
      <c r="B12" s="9" t="s">
        <v>23</v>
      </c>
      <c r="C12" s="9" t="s">
        <v>148</v>
      </c>
      <c r="D12" s="21" t="s">
        <v>149</v>
      </c>
      <c r="E12" s="9">
        <v>2019</v>
      </c>
      <c r="F12" s="20"/>
      <c r="G12" s="20"/>
      <c r="H12" s="20"/>
      <c r="I12" s="12" t="s">
        <v>382</v>
      </c>
      <c r="K12" s="12" t="s">
        <v>362</v>
      </c>
      <c r="L12" s="14">
        <v>1960</v>
      </c>
      <c r="M12" s="9">
        <f>IF(ISNUMBER(L12),2025-L12,"")</f>
        <v>65</v>
      </c>
      <c r="N12" s="9">
        <f>IF(ISNUMBER(L12),2032-L12,"")</f>
        <v>72</v>
      </c>
      <c r="O12" s="12" t="s">
        <v>170</v>
      </c>
      <c r="P12" s="9">
        <f>COUNTIF(Tabelle2!D:D,B12)</f>
        <v>0</v>
      </c>
      <c r="Q12" s="15" t="str">
        <f>IF(P12&gt;0,SUMIF(Tabelle2!D:D,B12,Tabelle2!G:G)/P12,"kein IPPR")</f>
        <v>kein IPPR</v>
      </c>
    </row>
    <row r="13" spans="1:17" x14ac:dyDescent="0.25">
      <c r="A13" s="9" t="s">
        <v>36</v>
      </c>
      <c r="B13" s="9" t="s">
        <v>10</v>
      </c>
      <c r="C13" s="9" t="s">
        <v>64</v>
      </c>
      <c r="D13" s="21" t="s">
        <v>65</v>
      </c>
      <c r="E13" s="9">
        <v>2019</v>
      </c>
      <c r="F13" s="13" t="s">
        <v>166</v>
      </c>
      <c r="G13" s="13" t="s">
        <v>166</v>
      </c>
      <c r="H13" s="13"/>
      <c r="K13" s="12" t="s">
        <v>169</v>
      </c>
      <c r="L13" s="14">
        <v>1969</v>
      </c>
      <c r="M13" s="9">
        <f>IF(ISNUMBER(L13),2025-L13,"")</f>
        <v>56</v>
      </c>
      <c r="N13" s="9">
        <f>IF(ISNUMBER(L13),2032-L13,"")</f>
        <v>63</v>
      </c>
      <c r="O13" s="12" t="s">
        <v>168</v>
      </c>
      <c r="P13" s="9">
        <f>COUNTIF(Tabelle2!D:D,B13)</f>
        <v>3</v>
      </c>
      <c r="Q13" s="15">
        <f>IF(P13&gt;0,SUMIF(Tabelle2!D:D,B13,Tabelle2!G:G)/P13,"kein IPPR")</f>
        <v>8.8333333333333339</v>
      </c>
    </row>
    <row r="14" spans="1:17" ht="25" x14ac:dyDescent="0.25">
      <c r="A14" s="9" t="s">
        <v>41</v>
      </c>
      <c r="B14" s="9" t="s">
        <v>42</v>
      </c>
      <c r="C14" s="9" t="s">
        <v>124</v>
      </c>
      <c r="D14" s="21" t="s">
        <v>125</v>
      </c>
      <c r="E14" s="9">
        <v>2021</v>
      </c>
      <c r="F14" s="20"/>
      <c r="G14" s="20"/>
      <c r="H14" s="13" t="s">
        <v>166</v>
      </c>
      <c r="I14" s="12" t="s">
        <v>372</v>
      </c>
      <c r="J14" s="12"/>
      <c r="K14" s="12" t="s">
        <v>362</v>
      </c>
      <c r="L14" s="14">
        <v>1988</v>
      </c>
      <c r="M14" s="9">
        <f>IF(ISNUMBER(L14),2025-L14,"")</f>
        <v>37</v>
      </c>
      <c r="N14" s="9">
        <f>IF(ISNUMBER(L14),2032-L14,"")</f>
        <v>44</v>
      </c>
      <c r="O14" s="12" t="s">
        <v>168</v>
      </c>
      <c r="P14" s="9">
        <f>COUNTIF(Tabelle2!D:D,B14)</f>
        <v>1</v>
      </c>
      <c r="Q14" s="15">
        <f>IF(P14&gt;0,SUMIF(Tabelle2!D:D,B14,Tabelle2!G:G)/P14,"kein IPPR")</f>
        <v>8</v>
      </c>
    </row>
    <row r="15" spans="1:17" ht="37.5" x14ac:dyDescent="0.25">
      <c r="A15" s="9" t="s">
        <v>66</v>
      </c>
      <c r="B15" s="9" t="s">
        <v>5</v>
      </c>
      <c r="C15" s="9" t="s">
        <v>67</v>
      </c>
      <c r="D15" s="21" t="s">
        <v>68</v>
      </c>
      <c r="E15" s="9">
        <v>2019</v>
      </c>
      <c r="F15" s="13" t="s">
        <v>166</v>
      </c>
      <c r="G15" s="13" t="s">
        <v>166</v>
      </c>
      <c r="H15" s="13"/>
      <c r="K15" s="12" t="s">
        <v>169</v>
      </c>
      <c r="L15" s="14">
        <v>1972</v>
      </c>
      <c r="M15" s="9">
        <f>IF(ISNUMBER(L15),2025-L15,"")</f>
        <v>53</v>
      </c>
      <c r="N15" s="9">
        <f>IF(ISNUMBER(L15),2032-L15,"")</f>
        <v>60</v>
      </c>
      <c r="O15" s="12" t="s">
        <v>168</v>
      </c>
      <c r="P15" s="9">
        <f>COUNTIF(Tabelle2!D:D,B15)</f>
        <v>4</v>
      </c>
      <c r="Q15" s="15">
        <f>IF(P15&gt;0,SUMIF(Tabelle2!D:D,B15,Tabelle2!G:G)/P15,"kein IPPR")</f>
        <v>8</v>
      </c>
    </row>
    <row r="16" spans="1:17" x14ac:dyDescent="0.25">
      <c r="A16" s="9" t="s">
        <v>31</v>
      </c>
      <c r="B16" s="9" t="s">
        <v>11</v>
      </c>
      <c r="C16" s="9" t="s">
        <v>69</v>
      </c>
      <c r="D16" s="21" t="s">
        <v>70</v>
      </c>
      <c r="E16" s="9">
        <v>2019</v>
      </c>
      <c r="F16" s="13" t="s">
        <v>166</v>
      </c>
      <c r="G16" s="13"/>
      <c r="H16" s="13"/>
      <c r="K16" s="12" t="s">
        <v>363</v>
      </c>
      <c r="L16" s="14">
        <v>1959</v>
      </c>
      <c r="M16" s="9">
        <f>IF(ISNUMBER(L16),2025-L16,"")</f>
        <v>66</v>
      </c>
      <c r="N16" s="9">
        <f>IF(ISNUMBER(L16),2032-L16,"")</f>
        <v>73</v>
      </c>
      <c r="O16" s="12" t="s">
        <v>168</v>
      </c>
      <c r="P16" s="9">
        <f>COUNTIF(Tabelle2!D:D,B16)</f>
        <v>3</v>
      </c>
      <c r="Q16" s="15">
        <f>IF(P16&gt;0,SUMIF(Tabelle2!D:D,B16,Tabelle2!G:G)/P16,"kein IPPR")</f>
        <v>7.166666666666667</v>
      </c>
    </row>
    <row r="17" spans="1:17" x14ac:dyDescent="0.25">
      <c r="A17" s="9" t="s">
        <v>121</v>
      </c>
      <c r="B17" s="9" t="s">
        <v>45</v>
      </c>
      <c r="C17" s="9" t="s">
        <v>122</v>
      </c>
      <c r="D17" s="21" t="s">
        <v>123</v>
      </c>
      <c r="E17" s="9">
        <v>2021</v>
      </c>
      <c r="F17" s="20"/>
      <c r="G17" s="20"/>
      <c r="H17" s="13" t="s">
        <v>166</v>
      </c>
      <c r="I17" s="12"/>
      <c r="J17" s="12"/>
      <c r="K17" s="12" t="s">
        <v>169</v>
      </c>
      <c r="L17" s="14">
        <v>1980</v>
      </c>
      <c r="M17" s="9">
        <f>IF(ISNUMBER(L17),2025-L17,"")</f>
        <v>45</v>
      </c>
      <c r="N17" s="9">
        <f>IF(ISNUMBER(L17),2032-L17,"")</f>
        <v>52</v>
      </c>
      <c r="O17" s="12" t="s">
        <v>168</v>
      </c>
      <c r="P17" s="9">
        <f>COUNTIF(Tabelle2!D:D,B17)</f>
        <v>1</v>
      </c>
      <c r="Q17" s="15">
        <f>IF(P17&gt;0,SUMIF(Tabelle2!D:D,B17,Tabelle2!G:G)/P17,"kein IPPR")</f>
        <v>0</v>
      </c>
    </row>
    <row r="18" spans="1:17" ht="50" x14ac:dyDescent="0.25">
      <c r="A18" s="9" t="s">
        <v>71</v>
      </c>
      <c r="B18" s="9" t="s">
        <v>1</v>
      </c>
      <c r="C18" s="9" t="s">
        <v>72</v>
      </c>
      <c r="D18" s="21" t="s">
        <v>73</v>
      </c>
      <c r="E18" s="9">
        <v>2019</v>
      </c>
      <c r="F18" s="13" t="s">
        <v>166</v>
      </c>
      <c r="G18" s="13" t="s">
        <v>166</v>
      </c>
      <c r="H18" s="13"/>
      <c r="K18" s="12" t="s">
        <v>169</v>
      </c>
      <c r="L18" s="14">
        <v>1963</v>
      </c>
      <c r="M18" s="9">
        <f>IF(ISNUMBER(L18),2025-L18,"")</f>
        <v>62</v>
      </c>
      <c r="N18" s="9">
        <f>IF(ISNUMBER(L18),2032-L18,"")</f>
        <v>69</v>
      </c>
      <c r="O18" s="12" t="s">
        <v>168</v>
      </c>
      <c r="P18" s="9">
        <f>COUNTIF(Tabelle2!D:D,B18)</f>
        <v>6</v>
      </c>
      <c r="Q18" s="15">
        <f>IF(P18&gt;0,SUMIF(Tabelle2!D:D,B18,Tabelle2!G:G)/P18,"kein IPPR")</f>
        <v>7.166666666666667</v>
      </c>
    </row>
    <row r="19" spans="1:17" x14ac:dyDescent="0.25">
      <c r="A19" s="9" t="s">
        <v>74</v>
      </c>
      <c r="B19" s="9" t="s">
        <v>25</v>
      </c>
      <c r="C19" s="9" t="s">
        <v>75</v>
      </c>
      <c r="D19" s="21" t="s">
        <v>76</v>
      </c>
      <c r="E19" s="9">
        <v>2019</v>
      </c>
      <c r="F19" s="20"/>
      <c r="G19" s="20"/>
      <c r="H19" s="20"/>
      <c r="I19" s="12" t="s">
        <v>372</v>
      </c>
      <c r="K19" s="12" t="s">
        <v>362</v>
      </c>
      <c r="L19" s="14">
        <v>1973</v>
      </c>
      <c r="M19" s="9">
        <f>IF(ISNUMBER(L19),2025-L19,"")</f>
        <v>52</v>
      </c>
      <c r="N19" s="9">
        <f>IF(ISNUMBER(L19),2032-L19,"")</f>
        <v>59</v>
      </c>
      <c r="O19" s="12" t="s">
        <v>168</v>
      </c>
      <c r="P19" s="9">
        <f>COUNTIF(Tabelle2!D:D,B19)</f>
        <v>3</v>
      </c>
      <c r="Q19" s="15">
        <f>IF(P19&gt;0,SUMIF(Tabelle2!D:D,B19,Tabelle2!G:G)/P19,"kein IPPR")</f>
        <v>8</v>
      </c>
    </row>
    <row r="20" spans="1:17" x14ac:dyDescent="0.25">
      <c r="A20" s="9" t="s">
        <v>138</v>
      </c>
      <c r="B20" s="9" t="s">
        <v>139</v>
      </c>
      <c r="C20" s="9" t="s">
        <v>140</v>
      </c>
      <c r="D20" s="21" t="s">
        <v>137</v>
      </c>
      <c r="E20" s="9">
        <v>2019</v>
      </c>
      <c r="F20" s="20"/>
      <c r="G20" s="20"/>
      <c r="H20" s="20"/>
      <c r="L20" s="14">
        <v>1985</v>
      </c>
      <c r="M20" s="9">
        <f>IF(ISNUMBER(L20),2025-L20,"")</f>
        <v>40</v>
      </c>
      <c r="N20" s="9">
        <f>IF(ISNUMBER(L20),2032-L20,"")</f>
        <v>47</v>
      </c>
      <c r="O20" s="12" t="s">
        <v>168</v>
      </c>
      <c r="P20" s="9">
        <f>COUNTIF(Tabelle2!D:D,B20)</f>
        <v>0</v>
      </c>
      <c r="Q20" s="15" t="str">
        <f>IF(P20&gt;0,SUMIF(Tabelle2!D:D,B20,Tabelle2!G:G)/P20,"kein IPPR")</f>
        <v>kein IPPR</v>
      </c>
    </row>
    <row r="21" spans="1:17" x14ac:dyDescent="0.25">
      <c r="B21" s="12" t="s">
        <v>379</v>
      </c>
      <c r="D21" s="23" t="s">
        <v>378</v>
      </c>
      <c r="P21" s="9">
        <f>COUNTIF(Tabelle2!D:D,B21)</f>
        <v>0</v>
      </c>
      <c r="Q21" s="15" t="str">
        <f>IF(P21&gt;0,SUMIF(Tabelle2!D:D,B21,Tabelle2!G:G)/P21,"kein IPPR")</f>
        <v>kein IPPR</v>
      </c>
    </row>
    <row r="22" spans="1:17" ht="25" x14ac:dyDescent="0.25">
      <c r="A22" s="9" t="s">
        <v>77</v>
      </c>
      <c r="B22" s="9" t="s">
        <v>12</v>
      </c>
      <c r="C22" s="9" t="s">
        <v>78</v>
      </c>
      <c r="D22" s="21" t="s">
        <v>79</v>
      </c>
      <c r="E22" s="9">
        <v>2019</v>
      </c>
      <c r="F22" s="13" t="s">
        <v>166</v>
      </c>
      <c r="G22" s="13"/>
      <c r="H22" s="13"/>
      <c r="K22" s="12" t="s">
        <v>169</v>
      </c>
      <c r="L22" s="14">
        <v>1977</v>
      </c>
      <c r="M22" s="9">
        <f>IF(ISNUMBER(L22),2025-L22,"")</f>
        <v>48</v>
      </c>
      <c r="N22" s="9">
        <f>IF(ISNUMBER(L22),2032-L22,"")</f>
        <v>55</v>
      </c>
      <c r="O22" s="12" t="s">
        <v>168</v>
      </c>
      <c r="P22" s="9">
        <f>COUNTIF(Tabelle2!D:D,B22)</f>
        <v>2</v>
      </c>
      <c r="Q22" s="15">
        <f>IF(P22&gt;0,SUMIF(Tabelle2!D:D,B22,Tabelle2!G:G)/P22,"kein IPPR")</f>
        <v>6.375</v>
      </c>
    </row>
    <row r="23" spans="1:17" ht="25" x14ac:dyDescent="0.25">
      <c r="A23" s="9" t="s">
        <v>40</v>
      </c>
      <c r="B23" s="9" t="s">
        <v>39</v>
      </c>
      <c r="C23" s="9" t="s">
        <v>119</v>
      </c>
      <c r="D23" s="21" t="s">
        <v>120</v>
      </c>
      <c r="E23" s="9">
        <v>2020</v>
      </c>
      <c r="F23" s="20"/>
      <c r="G23" s="20"/>
      <c r="H23" s="13" t="s">
        <v>166</v>
      </c>
      <c r="I23" s="12"/>
      <c r="J23" s="12"/>
      <c r="K23" s="12" t="s">
        <v>169</v>
      </c>
      <c r="L23" s="14">
        <v>1983</v>
      </c>
      <c r="M23" s="9">
        <f>IF(ISNUMBER(L23),2025-L23,"")</f>
        <v>42</v>
      </c>
      <c r="N23" s="9">
        <f>IF(ISNUMBER(L23),2032-L23,"")</f>
        <v>49</v>
      </c>
      <c r="O23" s="12" t="s">
        <v>170</v>
      </c>
      <c r="P23" s="9">
        <f>COUNTIF(Tabelle2!D:D,B23)</f>
        <v>2</v>
      </c>
      <c r="Q23" s="15">
        <f>IF(P23&gt;0,SUMIF(Tabelle2!D:D,B23,Tabelle2!G:G)/P23,"kein IPPR")</f>
        <v>5.8333333333333339</v>
      </c>
    </row>
    <row r="24" spans="1:17" x14ac:dyDescent="0.25">
      <c r="A24" s="9" t="s">
        <v>37</v>
      </c>
      <c r="B24" s="9" t="s">
        <v>13</v>
      </c>
      <c r="C24" s="9" t="s">
        <v>80</v>
      </c>
      <c r="D24" s="21" t="s">
        <v>81</v>
      </c>
      <c r="E24" s="9">
        <v>2019</v>
      </c>
      <c r="F24" s="13" t="s">
        <v>166</v>
      </c>
      <c r="G24" s="13"/>
      <c r="H24" s="13"/>
      <c r="K24" s="12" t="s">
        <v>169</v>
      </c>
      <c r="L24" s="14">
        <v>1976</v>
      </c>
      <c r="M24" s="9">
        <f>IF(ISNUMBER(L24),2025-L24,"")</f>
        <v>49</v>
      </c>
      <c r="N24" s="9">
        <f>IF(ISNUMBER(L24),2032-L24,"")</f>
        <v>56</v>
      </c>
      <c r="O24" s="12" t="s">
        <v>168</v>
      </c>
      <c r="P24" s="9">
        <f>COUNTIF(Tabelle2!D:D,B24)</f>
        <v>5</v>
      </c>
      <c r="Q24" s="15">
        <f>IF(P24&gt;0,SUMIF(Tabelle2!D:D,B24,Tabelle2!G:G)/P24,"kein IPPR")</f>
        <v>8.3000000000000007</v>
      </c>
    </row>
    <row r="25" spans="1:17" ht="25" x14ac:dyDescent="0.25">
      <c r="A25" s="9" t="s">
        <v>32</v>
      </c>
      <c r="B25" s="9" t="s">
        <v>14</v>
      </c>
      <c r="C25" s="9" t="s">
        <v>82</v>
      </c>
      <c r="D25" s="21" t="s">
        <v>83</v>
      </c>
      <c r="E25" s="9">
        <v>2019</v>
      </c>
      <c r="F25" s="13" t="s">
        <v>166</v>
      </c>
      <c r="G25" s="13"/>
      <c r="H25" s="13"/>
      <c r="K25" s="12" t="s">
        <v>362</v>
      </c>
      <c r="L25" s="14">
        <v>1965</v>
      </c>
      <c r="M25" s="9">
        <f>IF(ISNUMBER(L25),2025-L25,"")</f>
        <v>60</v>
      </c>
      <c r="N25" s="9">
        <f>IF(ISNUMBER(L25),2032-L25,"")</f>
        <v>67</v>
      </c>
      <c r="O25" s="12" t="s">
        <v>168</v>
      </c>
      <c r="P25" s="9">
        <f>COUNTIF(Tabelle2!D:D,B25)</f>
        <v>1</v>
      </c>
      <c r="Q25" s="15">
        <f>IF(P25&gt;0,SUMIF(Tabelle2!D:D,B25,Tabelle2!G:G)/P25,"kein IPPR")</f>
        <v>6.75</v>
      </c>
    </row>
    <row r="26" spans="1:17" x14ac:dyDescent="0.25">
      <c r="A26" s="9" t="s">
        <v>58</v>
      </c>
      <c r="B26" s="9" t="s">
        <v>154</v>
      </c>
      <c r="C26" s="9" t="s">
        <v>59</v>
      </c>
      <c r="D26" s="21" t="s">
        <v>60</v>
      </c>
      <c r="E26" s="9">
        <v>2020</v>
      </c>
      <c r="F26" s="13"/>
      <c r="G26" s="13"/>
      <c r="H26" s="13"/>
      <c r="I26" s="12" t="s">
        <v>366</v>
      </c>
      <c r="J26" s="12"/>
      <c r="K26" s="12" t="s">
        <v>362</v>
      </c>
      <c r="L26" s="14">
        <v>1963</v>
      </c>
      <c r="M26" s="9">
        <f>IF(ISNUMBER(L26),2025-L26,"")</f>
        <v>62</v>
      </c>
      <c r="N26" s="9">
        <f>IF(ISNUMBER(L26),2032-L26,"")</f>
        <v>69</v>
      </c>
      <c r="O26" s="12" t="s">
        <v>170</v>
      </c>
      <c r="P26" s="9">
        <f>COUNTIF(Tabelle2!D:D,B26)</f>
        <v>2</v>
      </c>
      <c r="Q26" s="15">
        <f>IF(P26&gt;0,SUMIF(Tabelle2!D:D,B26,Tabelle2!G:G)/P26,"kein IPPR")</f>
        <v>7.5</v>
      </c>
    </row>
    <row r="27" spans="1:17" ht="50" x14ac:dyDescent="0.25">
      <c r="A27" s="9" t="s">
        <v>84</v>
      </c>
      <c r="B27" s="9" t="s">
        <v>4</v>
      </c>
      <c r="C27" s="9" t="s">
        <v>85</v>
      </c>
      <c r="D27" s="21" t="s">
        <v>86</v>
      </c>
      <c r="E27" s="9">
        <v>2019</v>
      </c>
      <c r="F27" s="13" t="s">
        <v>166</v>
      </c>
      <c r="G27" s="13" t="s">
        <v>166</v>
      </c>
      <c r="H27" s="13"/>
      <c r="K27" s="12" t="s">
        <v>169</v>
      </c>
      <c r="L27" s="14">
        <v>1980</v>
      </c>
      <c r="M27" s="9">
        <f>IF(ISNUMBER(L27),2025-L27,"")</f>
        <v>45</v>
      </c>
      <c r="N27" s="9">
        <f>IF(ISNUMBER(L27),2032-L27,"")</f>
        <v>52</v>
      </c>
      <c r="O27" s="12" t="s">
        <v>170</v>
      </c>
      <c r="P27" s="9">
        <f>COUNTIF(Tabelle2!D:D,B27)</f>
        <v>4</v>
      </c>
      <c r="Q27" s="15">
        <f>IF(P27&gt;0,SUMIF(Tabelle2!D:D,B27,Tabelle2!G:G)/P27,"kein IPPR")</f>
        <v>7.8125</v>
      </c>
    </row>
    <row r="28" spans="1:17" x14ac:dyDescent="0.25">
      <c r="B28" s="12" t="s">
        <v>369</v>
      </c>
      <c r="C28" s="12" t="s">
        <v>380</v>
      </c>
      <c r="D28" s="23" t="s">
        <v>368</v>
      </c>
      <c r="I28" s="12" t="s">
        <v>381</v>
      </c>
      <c r="P28" s="9">
        <f>COUNTIF(Tabelle2!D:D,B28)</f>
        <v>0</v>
      </c>
      <c r="Q28" s="15" t="str">
        <f>IF(P28&gt;0,SUMIF(Tabelle2!D:D,B28,Tabelle2!G:G)/P28,"kein IPPR")</f>
        <v>kein IPPR</v>
      </c>
    </row>
    <row r="29" spans="1:17" x14ac:dyDescent="0.25">
      <c r="A29" s="9" t="s">
        <v>113</v>
      </c>
      <c r="B29" s="9" t="s">
        <v>156</v>
      </c>
      <c r="C29" s="9" t="s">
        <v>114</v>
      </c>
      <c r="D29" s="21" t="s">
        <v>115</v>
      </c>
      <c r="E29" s="9">
        <v>2022</v>
      </c>
      <c r="F29" s="20"/>
      <c r="G29" s="20"/>
      <c r="H29" s="13" t="s">
        <v>166</v>
      </c>
      <c r="I29" s="12" t="s">
        <v>372</v>
      </c>
      <c r="J29" s="12"/>
      <c r="K29" s="12" t="s">
        <v>362</v>
      </c>
      <c r="L29" s="14">
        <v>1986</v>
      </c>
      <c r="M29" s="9">
        <f>IF(ISNUMBER(L29),2025-L29,"")</f>
        <v>39</v>
      </c>
      <c r="N29" s="9">
        <f>IF(ISNUMBER(L29),2032-L29,"")</f>
        <v>46</v>
      </c>
      <c r="O29" s="12" t="s">
        <v>168</v>
      </c>
      <c r="P29" s="9">
        <f>COUNTIF(Tabelle2!D:D,B29)</f>
        <v>0</v>
      </c>
      <c r="Q29" s="15" t="str">
        <f>IF(P29&gt;0,SUMIF(Tabelle2!D:D,B29,Tabelle2!G:G)/P29,"kein IPPR")</f>
        <v>kein IPPR</v>
      </c>
    </row>
    <row r="30" spans="1:17" ht="25" x14ac:dyDescent="0.25">
      <c r="A30" s="9" t="s">
        <v>87</v>
      </c>
      <c r="B30" s="9" t="s">
        <v>0</v>
      </c>
      <c r="C30" s="9" t="s">
        <v>88</v>
      </c>
      <c r="D30" s="21" t="s">
        <v>89</v>
      </c>
      <c r="E30" s="9">
        <v>2019</v>
      </c>
      <c r="F30" s="13" t="s">
        <v>166</v>
      </c>
      <c r="G30" s="13" t="s">
        <v>166</v>
      </c>
      <c r="H30" s="13"/>
      <c r="K30" s="12" t="s">
        <v>169</v>
      </c>
      <c r="L30" s="14">
        <v>1961</v>
      </c>
      <c r="M30" s="9">
        <f>IF(ISNUMBER(L30),2025-L30,"")</f>
        <v>64</v>
      </c>
      <c r="N30" s="9">
        <f>IF(ISNUMBER(L30),2032-L30,"")</f>
        <v>71</v>
      </c>
      <c r="O30" s="12" t="s">
        <v>168</v>
      </c>
      <c r="P30" s="9">
        <f>COUNTIF(Tabelle2!D:D,B30)</f>
        <v>6</v>
      </c>
      <c r="Q30" s="15">
        <f>IF(P30&gt;0,SUMIF(Tabelle2!D:D,B30,Tabelle2!G:G)/P30,"kein IPPR")</f>
        <v>8</v>
      </c>
    </row>
    <row r="31" spans="1:17" x14ac:dyDescent="0.25">
      <c r="A31" s="9" t="s">
        <v>29</v>
      </c>
      <c r="B31" s="9" t="s">
        <v>2</v>
      </c>
      <c r="C31" s="9" t="s">
        <v>90</v>
      </c>
      <c r="D31" s="21" t="s">
        <v>91</v>
      </c>
      <c r="E31" s="9">
        <v>2019</v>
      </c>
      <c r="F31" s="13" t="s">
        <v>166</v>
      </c>
      <c r="G31" s="13" t="s">
        <v>166</v>
      </c>
      <c r="H31" s="13"/>
      <c r="K31" s="12" t="s">
        <v>169</v>
      </c>
      <c r="L31" s="14">
        <v>1966</v>
      </c>
      <c r="M31" s="9">
        <f>IF(ISNUMBER(L31),2025-L31,"")</f>
        <v>59</v>
      </c>
      <c r="N31" s="9">
        <f>IF(ISNUMBER(L31),2032-L31,"")</f>
        <v>66</v>
      </c>
      <c r="O31" s="12" t="s">
        <v>168</v>
      </c>
      <c r="P31" s="9">
        <f>COUNTIF(Tabelle2!D:D,B31)</f>
        <v>5</v>
      </c>
      <c r="Q31" s="15">
        <f>IF(P31&gt;0,SUMIF(Tabelle2!D:D,B31,Tabelle2!G:G)/P31,"kein IPPR")</f>
        <v>8.6</v>
      </c>
    </row>
    <row r="32" spans="1:17" x14ac:dyDescent="0.25">
      <c r="A32" s="9" t="s">
        <v>92</v>
      </c>
      <c r="B32" s="9" t="s">
        <v>15</v>
      </c>
      <c r="C32" s="12" t="s">
        <v>373</v>
      </c>
      <c r="D32" s="21" t="s">
        <v>93</v>
      </c>
      <c r="E32" s="9">
        <v>2019</v>
      </c>
      <c r="F32" s="13" t="s">
        <v>166</v>
      </c>
      <c r="G32" s="13"/>
      <c r="H32" s="13"/>
      <c r="K32" s="12" t="s">
        <v>169</v>
      </c>
      <c r="L32" s="14">
        <v>1978</v>
      </c>
      <c r="M32" s="9">
        <f>IF(ISNUMBER(L32),2025-L32,"")</f>
        <v>47</v>
      </c>
      <c r="N32" s="9">
        <f>IF(ISNUMBER(L32),2032-L32,"")</f>
        <v>54</v>
      </c>
      <c r="O32" s="12" t="s">
        <v>170</v>
      </c>
      <c r="P32" s="9">
        <f>COUNTIF(Tabelle2!D:D,B32)</f>
        <v>1</v>
      </c>
      <c r="Q32" s="15">
        <f>IF(P32&gt;0,SUMIF(Tabelle2!D:D,B32,Tabelle2!G:G)/P32,"kein IPPR")</f>
        <v>0</v>
      </c>
    </row>
    <row r="33" spans="1:17" ht="25" x14ac:dyDescent="0.25">
      <c r="A33" s="9" t="s">
        <v>94</v>
      </c>
      <c r="B33" s="9" t="s">
        <v>16</v>
      </c>
      <c r="C33" s="9" t="s">
        <v>95</v>
      </c>
      <c r="D33" s="21" t="s">
        <v>96</v>
      </c>
      <c r="E33" s="9">
        <v>2019</v>
      </c>
      <c r="F33" s="13" t="s">
        <v>166</v>
      </c>
      <c r="G33" s="13"/>
      <c r="H33" s="13"/>
      <c r="I33" s="12" t="s">
        <v>359</v>
      </c>
      <c r="J33" s="12"/>
      <c r="K33" s="12" t="s">
        <v>363</v>
      </c>
      <c r="L33" s="14">
        <v>1956</v>
      </c>
      <c r="M33" s="9">
        <f>IF(ISNUMBER(L33),2025-L33,"")</f>
        <v>69</v>
      </c>
      <c r="N33" s="9">
        <f>IF(ISNUMBER(L33),2032-L33,"")</f>
        <v>76</v>
      </c>
      <c r="O33" s="12" t="s">
        <v>168</v>
      </c>
      <c r="P33" s="9">
        <f>COUNTIF(Tabelle2!D:D,B33)</f>
        <v>0</v>
      </c>
      <c r="Q33" s="15" t="str">
        <f>IF(P33&gt;0,SUMIF(Tabelle2!D:D,B33,Tabelle2!G:G)/P33,"kein IPPR")</f>
        <v>kein IPPR</v>
      </c>
    </row>
    <row r="34" spans="1:17" ht="25" x14ac:dyDescent="0.25">
      <c r="A34" s="9" t="s">
        <v>97</v>
      </c>
      <c r="B34" s="9" t="s">
        <v>24</v>
      </c>
      <c r="C34" s="9" t="s">
        <v>98</v>
      </c>
      <c r="D34" s="21" t="s">
        <v>99</v>
      </c>
      <c r="E34" s="9">
        <v>2019</v>
      </c>
      <c r="F34" s="20"/>
      <c r="G34" s="20"/>
      <c r="H34" s="20"/>
      <c r="I34" s="12" t="s">
        <v>376</v>
      </c>
      <c r="K34" s="12" t="s">
        <v>362</v>
      </c>
      <c r="L34" s="14">
        <v>1986</v>
      </c>
      <c r="M34" s="9">
        <f>IF(ISNUMBER(L34),2025-L34,"")</f>
        <v>39</v>
      </c>
      <c r="N34" s="9">
        <f>IF(ISNUMBER(L34),2032-L34,"")</f>
        <v>46</v>
      </c>
      <c r="O34" s="12" t="s">
        <v>170</v>
      </c>
      <c r="P34" s="9">
        <f>COUNTIF(Tabelle2!D:D,B34)</f>
        <v>1</v>
      </c>
      <c r="Q34" s="15">
        <f>IF(P34&gt;0,SUMIF(Tabelle2!D:D,B34,Tabelle2!G:G)/P34,"kein IPPR")</f>
        <v>8.5</v>
      </c>
    </row>
    <row r="35" spans="1:17" x14ac:dyDescent="0.25">
      <c r="A35" s="9" t="s">
        <v>100</v>
      </c>
      <c r="B35" s="12" t="s">
        <v>17</v>
      </c>
      <c r="C35" s="9" t="s">
        <v>101</v>
      </c>
      <c r="D35" s="21" t="s">
        <v>102</v>
      </c>
      <c r="E35" s="9">
        <v>2019</v>
      </c>
      <c r="F35" s="13" t="s">
        <v>166</v>
      </c>
      <c r="G35" s="13"/>
      <c r="H35" s="13"/>
      <c r="I35" s="12" t="s">
        <v>374</v>
      </c>
      <c r="K35" s="12" t="s">
        <v>362</v>
      </c>
      <c r="L35" s="14">
        <v>1982</v>
      </c>
      <c r="M35" s="9">
        <f>IF(ISNUMBER(L35),2025-L35,"")</f>
        <v>43</v>
      </c>
      <c r="N35" s="9">
        <f>IF(ISNUMBER(L35),2032-L35,"")</f>
        <v>50</v>
      </c>
      <c r="O35" s="12" t="s">
        <v>170</v>
      </c>
      <c r="P35" s="9">
        <f>COUNTIF(Tabelle2!D:D,B35)</f>
        <v>1</v>
      </c>
      <c r="Q35" s="15">
        <f>IF(P35&gt;0,SUMIF(Tabelle2!D:D,B35,Tabelle2!G:G)/P35,"kein IPPR")</f>
        <v>5.5</v>
      </c>
    </row>
    <row r="36" spans="1:17" ht="25" x14ac:dyDescent="0.25">
      <c r="A36" s="9" t="s">
        <v>150</v>
      </c>
      <c r="B36" s="9" t="s">
        <v>151</v>
      </c>
      <c r="C36" s="9" t="s">
        <v>152</v>
      </c>
      <c r="D36" s="21" t="s">
        <v>153</v>
      </c>
      <c r="E36" s="9">
        <v>2022</v>
      </c>
      <c r="F36" s="20"/>
      <c r="G36" s="20"/>
      <c r="H36" s="20"/>
      <c r="K36" s="12" t="s">
        <v>169</v>
      </c>
      <c r="L36" s="14">
        <v>1961</v>
      </c>
      <c r="M36" s="9">
        <f>IF(ISNUMBER(L36),2025-L36,"")</f>
        <v>64</v>
      </c>
      <c r="N36" s="9">
        <f>IF(ISNUMBER(L36),2032-L36,"")</f>
        <v>71</v>
      </c>
      <c r="O36" s="12" t="s">
        <v>170</v>
      </c>
      <c r="P36" s="9">
        <f>COUNTIF(Tabelle2!D:D,B36)</f>
        <v>0</v>
      </c>
      <c r="Q36" s="15" t="str">
        <f>IF(P36&gt;0,SUMIF(Tabelle2!D:D,B36,Tabelle2!G:G)/P36,"kein IPPR")</f>
        <v>kein IPPR</v>
      </c>
    </row>
    <row r="37" spans="1:17" x14ac:dyDescent="0.25">
      <c r="A37" s="9" t="s">
        <v>27</v>
      </c>
      <c r="B37" s="9" t="s">
        <v>18</v>
      </c>
      <c r="C37" s="9" t="s">
        <v>103</v>
      </c>
      <c r="D37" s="21" t="s">
        <v>104</v>
      </c>
      <c r="E37" s="9">
        <v>2019</v>
      </c>
      <c r="F37" s="13" t="s">
        <v>166</v>
      </c>
      <c r="G37" s="13"/>
      <c r="H37" s="13"/>
      <c r="I37" s="12" t="s">
        <v>361</v>
      </c>
      <c r="J37" s="12"/>
      <c r="K37" s="12" t="s">
        <v>363</v>
      </c>
      <c r="L37" s="14">
        <v>1957</v>
      </c>
      <c r="M37" s="9">
        <f>IF(ISNUMBER(L37),2025-L37,"")</f>
        <v>68</v>
      </c>
      <c r="N37" s="9">
        <f>IF(ISNUMBER(L37),2032-L37,"")</f>
        <v>75</v>
      </c>
      <c r="O37" s="12" t="s">
        <v>168</v>
      </c>
      <c r="P37" s="9">
        <f>COUNTIF(Tabelle2!D:D,B37)</f>
        <v>2</v>
      </c>
      <c r="Q37" s="15">
        <f>IF(P37&gt;0,SUMIF(Tabelle2!D:D,B37,Tabelle2!G:G)/P37,"kein IPPR")</f>
        <v>8.125</v>
      </c>
    </row>
    <row r="38" spans="1:17" ht="25" x14ac:dyDescent="0.25">
      <c r="A38" s="9" t="s">
        <v>105</v>
      </c>
      <c r="B38" s="9" t="s">
        <v>19</v>
      </c>
      <c r="C38" s="9" t="s">
        <v>106</v>
      </c>
      <c r="D38" s="21" t="s">
        <v>107</v>
      </c>
      <c r="E38" s="9">
        <v>2019</v>
      </c>
      <c r="F38" s="13" t="s">
        <v>166</v>
      </c>
      <c r="G38" s="13"/>
      <c r="H38" s="13"/>
      <c r="I38" s="12" t="s">
        <v>360</v>
      </c>
      <c r="J38" s="12"/>
      <c r="K38" s="12" t="s">
        <v>363</v>
      </c>
      <c r="L38" s="14">
        <v>1960</v>
      </c>
      <c r="M38" s="9">
        <f>IF(ISNUMBER(L38),2025-L38,"")</f>
        <v>65</v>
      </c>
      <c r="N38" s="9">
        <f>IF(ISNUMBER(L38),2032-L38,"")</f>
        <v>72</v>
      </c>
      <c r="O38" s="12" t="s">
        <v>168</v>
      </c>
      <c r="P38" s="9">
        <f>COUNTIF(Tabelle2!D:D,B38)</f>
        <v>1</v>
      </c>
      <c r="Q38" s="15">
        <f>IF(P38&gt;0,SUMIF(Tabelle2!D:D,B38,Tabelle2!G:G)/P38,"kein IPPR")</f>
        <v>6.5</v>
      </c>
    </row>
    <row r="39" spans="1:17" ht="25" x14ac:dyDescent="0.25">
      <c r="A39" s="9" t="s">
        <v>28</v>
      </c>
      <c r="B39" s="9" t="s">
        <v>20</v>
      </c>
      <c r="C39" s="9" t="s">
        <v>108</v>
      </c>
      <c r="D39" s="21" t="s">
        <v>109</v>
      </c>
      <c r="E39" s="9">
        <v>2019</v>
      </c>
      <c r="F39" s="13" t="s">
        <v>166</v>
      </c>
      <c r="G39" s="13"/>
      <c r="H39" s="13"/>
      <c r="I39" s="12" t="s">
        <v>367</v>
      </c>
      <c r="K39" s="12" t="s">
        <v>363</v>
      </c>
      <c r="L39" s="14">
        <v>1963</v>
      </c>
      <c r="M39" s="9">
        <f>IF(ISNUMBER(L39),2025-L39,"")</f>
        <v>62</v>
      </c>
      <c r="N39" s="9">
        <f>IF(ISNUMBER(L39),2032-L39,"")</f>
        <v>69</v>
      </c>
      <c r="O39" s="12" t="s">
        <v>168</v>
      </c>
      <c r="P39" s="9">
        <f>COUNTIF(Tabelle2!D:D,B39)</f>
        <v>2</v>
      </c>
      <c r="Q39" s="15">
        <f>IF(P39&gt;0,SUMIF(Tabelle2!D:D,B39,Tabelle2!G:G)/P39,"kein IPPR")</f>
        <v>8</v>
      </c>
    </row>
    <row r="40" spans="1:17" ht="25" x14ac:dyDescent="0.25">
      <c r="A40" s="9" t="s">
        <v>126</v>
      </c>
      <c r="B40" s="9" t="s">
        <v>43</v>
      </c>
      <c r="C40" s="9" t="s">
        <v>127</v>
      </c>
      <c r="D40" s="21" t="s">
        <v>128</v>
      </c>
      <c r="E40" s="9">
        <v>2021</v>
      </c>
      <c r="F40" s="20"/>
      <c r="G40" s="20"/>
      <c r="H40" s="13" t="s">
        <v>166</v>
      </c>
      <c r="I40" s="12" t="s">
        <v>372</v>
      </c>
      <c r="J40" s="12"/>
      <c r="K40" s="12" t="s">
        <v>362</v>
      </c>
      <c r="L40" s="14">
        <v>1980</v>
      </c>
      <c r="M40" s="9">
        <f>IF(ISNUMBER(L40),2025-L40,"")</f>
        <v>45</v>
      </c>
      <c r="N40" s="9">
        <f>IF(ISNUMBER(L40),2032-L40,"")</f>
        <v>52</v>
      </c>
      <c r="O40" s="12" t="s">
        <v>170</v>
      </c>
      <c r="P40" s="9">
        <f>COUNTIF(Tabelle2!D:D,B40)</f>
        <v>1</v>
      </c>
      <c r="Q40" s="15">
        <f>IF(P40&gt;0,SUMIF(Tabelle2!D:D,B40,Tabelle2!G:G)/P40,"kein IPPR")</f>
        <v>7.25</v>
      </c>
    </row>
    <row r="41" spans="1:17" x14ac:dyDescent="0.25">
      <c r="A41" s="9" t="s">
        <v>33</v>
      </c>
      <c r="B41" s="9" t="s">
        <v>21</v>
      </c>
      <c r="C41" s="9" t="s">
        <v>133</v>
      </c>
      <c r="D41" s="21" t="s">
        <v>134</v>
      </c>
      <c r="E41" s="9">
        <v>2019</v>
      </c>
      <c r="F41" s="13" t="s">
        <v>166</v>
      </c>
      <c r="G41" s="13" t="s">
        <v>166</v>
      </c>
      <c r="H41" s="13"/>
      <c r="K41" s="12" t="s">
        <v>169</v>
      </c>
      <c r="L41" s="14">
        <v>1974</v>
      </c>
      <c r="M41" s="9">
        <f>IF(ISNUMBER(L41),2025-L41,"")</f>
        <v>51</v>
      </c>
      <c r="N41" s="9">
        <f>IF(ISNUMBER(L41),2032-L41,"")</f>
        <v>58</v>
      </c>
      <c r="O41" s="12" t="s">
        <v>170</v>
      </c>
      <c r="P41" s="9">
        <f>COUNTIF(Tabelle2!D:D,B41)</f>
        <v>2</v>
      </c>
      <c r="Q41" s="15">
        <f>IF(P41&gt;0,SUMIF(Tabelle2!D:D,B41,Tabelle2!G:G)/P41,"kein IPPR")</f>
        <v>7.625</v>
      </c>
    </row>
    <row r="42" spans="1:17" ht="25" x14ac:dyDescent="0.25">
      <c r="A42" s="9" t="s">
        <v>144</v>
      </c>
      <c r="B42" s="9" t="s">
        <v>145</v>
      </c>
      <c r="C42" s="9" t="s">
        <v>146</v>
      </c>
      <c r="D42" s="21" t="s">
        <v>147</v>
      </c>
      <c r="E42" s="9">
        <v>2021</v>
      </c>
      <c r="F42" s="20"/>
      <c r="G42" s="20"/>
      <c r="H42" s="20"/>
      <c r="L42" s="14">
        <v>1986</v>
      </c>
      <c r="M42" s="9">
        <f>IF(ISNUMBER(L42),2025-L42,"")</f>
        <v>39</v>
      </c>
      <c r="N42" s="9">
        <f>IF(ISNUMBER(L42),2032-L42,"")</f>
        <v>46</v>
      </c>
      <c r="O42" s="12" t="s">
        <v>168</v>
      </c>
      <c r="P42" s="9">
        <f>COUNTIF(Tabelle2!D:D,B42)</f>
        <v>1</v>
      </c>
      <c r="Q42" s="15">
        <f>IF(P42&gt;0,SUMIF(Tabelle2!D:D,B42,Tabelle2!G:G)/P42,"kein IPPR")</f>
        <v>6.5</v>
      </c>
    </row>
    <row r="43" spans="1:17" x14ac:dyDescent="0.25">
      <c r="A43" s="9" t="s">
        <v>135</v>
      </c>
      <c r="B43" s="9" t="s">
        <v>3</v>
      </c>
      <c r="C43" s="9" t="s">
        <v>136</v>
      </c>
      <c r="D43" s="21" t="s">
        <v>137</v>
      </c>
      <c r="E43" s="9">
        <v>2019</v>
      </c>
      <c r="F43" s="13" t="s">
        <v>166</v>
      </c>
      <c r="G43" s="13"/>
      <c r="H43" s="13"/>
      <c r="K43" s="12" t="s">
        <v>169</v>
      </c>
      <c r="L43" s="14">
        <v>1963</v>
      </c>
      <c r="M43" s="9">
        <f>IF(ISNUMBER(L43),2025-L43,"")</f>
        <v>62</v>
      </c>
      <c r="N43" s="9">
        <f>IF(ISNUMBER(L43),2032-L43,"")</f>
        <v>69</v>
      </c>
      <c r="O43" s="12" t="s">
        <v>168</v>
      </c>
      <c r="P43" s="9">
        <f>COUNTIF(Tabelle2!D:D,B43)</f>
        <v>4</v>
      </c>
      <c r="Q43" s="15">
        <f>IF(P43&gt;0,SUMIF(Tabelle2!D:D,B43,Tabelle2!G:G)/P43,"kein IPPR")</f>
        <v>8</v>
      </c>
    </row>
    <row r="44" spans="1:17" ht="37.5" x14ac:dyDescent="0.25">
      <c r="A44" s="9" t="s">
        <v>157</v>
      </c>
      <c r="B44" s="9" t="s">
        <v>116</v>
      </c>
      <c r="C44" s="9" t="s">
        <v>117</v>
      </c>
      <c r="D44" s="21" t="s">
        <v>118</v>
      </c>
      <c r="E44" s="9">
        <v>2021</v>
      </c>
      <c r="F44" s="20"/>
      <c r="G44" s="20"/>
      <c r="H44" s="13" t="s">
        <v>166</v>
      </c>
      <c r="I44" s="12" t="s">
        <v>375</v>
      </c>
      <c r="J44" s="12"/>
      <c r="K44" s="12" t="s">
        <v>362</v>
      </c>
      <c r="L44" s="14">
        <v>1984</v>
      </c>
      <c r="M44" s="9">
        <f>IF(ISNUMBER(L44),2025-L44,"")</f>
        <v>41</v>
      </c>
      <c r="N44" s="9">
        <f>IF(ISNUMBER(L44),2032-L44,"")</f>
        <v>48</v>
      </c>
      <c r="O44" s="12" t="s">
        <v>168</v>
      </c>
      <c r="P44" s="9">
        <f>COUNTIF(Tabelle2!D:D,B44)</f>
        <v>1</v>
      </c>
      <c r="Q44" s="15">
        <f>IF(P44&gt;0,SUMIF(Tabelle2!D:D,B44,Tabelle2!G:G)/P44,"kein IPPR")</f>
        <v>8</v>
      </c>
    </row>
    <row r="45" spans="1:17" x14ac:dyDescent="0.25">
      <c r="A45" s="9" t="s">
        <v>141</v>
      </c>
      <c r="B45" s="9" t="s">
        <v>22</v>
      </c>
      <c r="C45" s="9" t="s">
        <v>142</v>
      </c>
      <c r="D45" s="21" t="s">
        <v>143</v>
      </c>
      <c r="E45" s="9">
        <v>2019</v>
      </c>
      <c r="F45" s="13" t="s">
        <v>166</v>
      </c>
      <c r="G45" s="13"/>
      <c r="H45" s="13"/>
      <c r="I45" s="12" t="s">
        <v>365</v>
      </c>
      <c r="K45" s="12" t="s">
        <v>362</v>
      </c>
      <c r="L45" s="14">
        <v>1962</v>
      </c>
      <c r="M45" s="9">
        <f>IF(ISNUMBER(L45),2025-L45,"")</f>
        <v>63</v>
      </c>
      <c r="N45" s="9">
        <f>IF(ISNUMBER(L45),2032-L45,"")</f>
        <v>70</v>
      </c>
      <c r="O45" s="12" t="s">
        <v>170</v>
      </c>
      <c r="P45" s="9">
        <f>COUNTIF(Tabelle2!D:D,B45)</f>
        <v>1</v>
      </c>
      <c r="Q45" s="15">
        <f>IF(P45&gt;0,SUMIF(Tabelle2!D:D,B45,Tabelle2!G:G)/P45,"kein IPPR")</f>
        <v>8.75</v>
      </c>
    </row>
    <row r="46" spans="1:17" x14ac:dyDescent="0.25">
      <c r="A46" s="9" t="s">
        <v>155</v>
      </c>
      <c r="B46" s="9" t="s">
        <v>110</v>
      </c>
      <c r="C46" s="9" t="s">
        <v>111</v>
      </c>
      <c r="D46" s="21" t="s">
        <v>112</v>
      </c>
      <c r="E46" s="9">
        <v>2021</v>
      </c>
      <c r="F46" s="20"/>
      <c r="G46" s="20"/>
      <c r="H46" s="13" t="s">
        <v>166</v>
      </c>
      <c r="I46" s="12" t="s">
        <v>172</v>
      </c>
      <c r="J46" s="12"/>
      <c r="K46" s="12" t="s">
        <v>169</v>
      </c>
      <c r="L46" s="14">
        <v>1986</v>
      </c>
      <c r="M46" s="9">
        <f>IF(ISNUMBER(L46),2025-L46,"")</f>
        <v>39</v>
      </c>
      <c r="N46" s="9">
        <f>IF(ISNUMBER(L46),2032-L46,"")</f>
        <v>46</v>
      </c>
      <c r="O46" s="12" t="s">
        <v>170</v>
      </c>
      <c r="P46" s="9">
        <f>COUNTIF(Tabelle2!D:D,B46)</f>
        <v>1</v>
      </c>
      <c r="Q46" s="15">
        <f>IF(P46&gt;0,SUMIF(Tabelle2!D:D,B46,Tabelle2!G:G)/P46,"kein IPPR")</f>
        <v>6.75</v>
      </c>
    </row>
  </sheetData>
  <autoFilter ref="A3:R44" xr:uid="{28120102-65E4-4579-BB83-507505EF0D97}">
    <sortState ref="A4:Q46">
      <sortCondition ref="B3:B44"/>
    </sortState>
  </autoFilter>
  <conditionalFormatting sqref="M1:N1048576">
    <cfRule type="colorScale" priority="1">
      <colorScale>
        <cfvo type="num" val="63"/>
        <cfvo type="percentile" val="50"/>
        <cfvo type="max"/>
        <color theme="6"/>
        <color rgb="FFFFEB84"/>
        <color theme="5" tint="0.59999389629810485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ADA70-4DFD-4F10-B953-074ACCC3AD5D}">
  <dimension ref="A1:G84"/>
  <sheetViews>
    <sheetView topLeftCell="A15" zoomScale="85" zoomScaleNormal="85" workbookViewId="0">
      <selection activeCell="G16" sqref="G16"/>
    </sheetView>
  </sheetViews>
  <sheetFormatPr baseColWidth="10" defaultRowHeight="12.5" x14ac:dyDescent="0.25"/>
  <cols>
    <col min="1" max="1" width="10.7265625" bestFit="1" customWidth="1"/>
    <col min="2" max="2" width="43.81640625" customWidth="1"/>
    <col min="3" max="3" width="11.90625" bestFit="1" customWidth="1"/>
    <col min="4" max="4" width="23.90625" customWidth="1"/>
    <col min="6" max="6" width="10.54296875" bestFit="1" customWidth="1"/>
    <col min="7" max="7" width="9.54296875" bestFit="1" customWidth="1"/>
  </cols>
  <sheetData>
    <row r="1" spans="1:7" ht="26" x14ac:dyDescent="0.25">
      <c r="A1" s="1" t="s">
        <v>175</v>
      </c>
      <c r="B1" s="1" t="s">
        <v>176</v>
      </c>
      <c r="C1" s="1" t="s">
        <v>177</v>
      </c>
      <c r="D1" s="1" t="s">
        <v>178</v>
      </c>
      <c r="E1" s="1" t="s">
        <v>26</v>
      </c>
      <c r="F1" s="1" t="s">
        <v>179</v>
      </c>
      <c r="G1" s="2" t="s">
        <v>180</v>
      </c>
    </row>
    <row r="2" spans="1:7" ht="87.5" x14ac:dyDescent="0.25">
      <c r="A2" s="3" t="s">
        <v>181</v>
      </c>
      <c r="B2" s="3" t="s">
        <v>182</v>
      </c>
      <c r="C2" s="3" t="s">
        <v>183</v>
      </c>
      <c r="D2" s="3" t="s">
        <v>42</v>
      </c>
      <c r="E2" s="3" t="s">
        <v>125</v>
      </c>
      <c r="F2" s="3"/>
      <c r="G2" s="4">
        <v>8</v>
      </c>
    </row>
    <row r="3" spans="1:7" ht="62.5" x14ac:dyDescent="0.25">
      <c r="A3" s="3" t="s">
        <v>184</v>
      </c>
      <c r="B3" s="3" t="s">
        <v>185</v>
      </c>
      <c r="C3" s="3" t="s">
        <v>186</v>
      </c>
      <c r="D3" s="3" t="s">
        <v>14</v>
      </c>
      <c r="E3" s="3" t="s">
        <v>83</v>
      </c>
      <c r="F3" s="3"/>
      <c r="G3" s="4">
        <v>6.75</v>
      </c>
    </row>
    <row r="4" spans="1:7" ht="50" x14ac:dyDescent="0.25">
      <c r="A4" s="3" t="s">
        <v>187</v>
      </c>
      <c r="B4" s="3" t="s">
        <v>188</v>
      </c>
      <c r="C4" s="3" t="s">
        <v>186</v>
      </c>
      <c r="D4" s="3" t="s">
        <v>13</v>
      </c>
      <c r="E4" s="3" t="s">
        <v>81</v>
      </c>
      <c r="F4" s="3"/>
      <c r="G4" s="4">
        <v>7.25</v>
      </c>
    </row>
    <row r="5" spans="1:7" ht="50" x14ac:dyDescent="0.25">
      <c r="A5" s="3" t="s">
        <v>189</v>
      </c>
      <c r="B5" s="3" t="s">
        <v>190</v>
      </c>
      <c r="C5" s="3" t="s">
        <v>186</v>
      </c>
      <c r="D5" s="3" t="s">
        <v>13</v>
      </c>
      <c r="E5" s="3" t="s">
        <v>81</v>
      </c>
      <c r="F5" s="3"/>
      <c r="G5" s="4">
        <v>8.75</v>
      </c>
    </row>
    <row r="6" spans="1:7" ht="87.5" x14ac:dyDescent="0.25">
      <c r="A6" s="3" t="s">
        <v>191</v>
      </c>
      <c r="B6" s="3" t="s">
        <v>192</v>
      </c>
      <c r="C6" s="3" t="s">
        <v>186</v>
      </c>
      <c r="D6" s="3" t="s">
        <v>13</v>
      </c>
      <c r="E6" s="3" t="s">
        <v>89</v>
      </c>
      <c r="F6" s="3"/>
      <c r="G6" s="4">
        <v>9</v>
      </c>
    </row>
    <row r="7" spans="1:7" ht="50" x14ac:dyDescent="0.25">
      <c r="A7" s="3" t="s">
        <v>193</v>
      </c>
      <c r="B7" s="3" t="s">
        <v>194</v>
      </c>
      <c r="C7" s="3" t="s">
        <v>186</v>
      </c>
      <c r="D7" s="3" t="s">
        <v>13</v>
      </c>
      <c r="E7" s="3" t="s">
        <v>81</v>
      </c>
      <c r="F7" s="3"/>
      <c r="G7" s="4">
        <v>8.25</v>
      </c>
    </row>
    <row r="8" spans="1:7" ht="50" x14ac:dyDescent="0.25">
      <c r="A8" s="3" t="s">
        <v>195</v>
      </c>
      <c r="B8" s="3" t="s">
        <v>196</v>
      </c>
      <c r="C8" s="3" t="s">
        <v>186</v>
      </c>
      <c r="D8" s="3" t="s">
        <v>13</v>
      </c>
      <c r="E8" s="3" t="s">
        <v>81</v>
      </c>
      <c r="F8" s="3"/>
      <c r="G8" s="4">
        <v>8.25</v>
      </c>
    </row>
    <row r="9" spans="1:7" ht="50" x14ac:dyDescent="0.25">
      <c r="A9" s="3" t="s">
        <v>197</v>
      </c>
      <c r="B9" s="3" t="s">
        <v>198</v>
      </c>
      <c r="C9" s="3" t="s">
        <v>186</v>
      </c>
      <c r="D9" s="3" t="s">
        <v>10</v>
      </c>
      <c r="E9" s="3" t="s">
        <v>65</v>
      </c>
      <c r="F9" s="3"/>
      <c r="G9" s="4">
        <v>8.75</v>
      </c>
    </row>
    <row r="10" spans="1:7" ht="50" x14ac:dyDescent="0.25">
      <c r="A10" s="3" t="s">
        <v>199</v>
      </c>
      <c r="B10" s="5" t="s">
        <v>200</v>
      </c>
      <c r="C10" s="5" t="s">
        <v>186</v>
      </c>
      <c r="D10" s="5" t="s">
        <v>10</v>
      </c>
      <c r="E10" s="3" t="s">
        <v>65</v>
      </c>
      <c r="F10" s="3"/>
      <c r="G10" s="4">
        <v>8.75</v>
      </c>
    </row>
    <row r="11" spans="1:7" ht="50" x14ac:dyDescent="0.25">
      <c r="A11" s="3" t="s">
        <v>201</v>
      </c>
      <c r="B11" s="6" t="s">
        <v>202</v>
      </c>
      <c r="C11" s="7">
        <v>44136</v>
      </c>
      <c r="D11" s="5" t="s">
        <v>10</v>
      </c>
      <c r="E11" s="3" t="s">
        <v>65</v>
      </c>
      <c r="F11" s="3"/>
      <c r="G11" s="4">
        <v>9</v>
      </c>
    </row>
    <row r="12" spans="1:7" ht="62.5" x14ac:dyDescent="0.25">
      <c r="A12" s="3" t="s">
        <v>203</v>
      </c>
      <c r="B12" s="3" t="s">
        <v>204</v>
      </c>
      <c r="C12" s="3" t="s">
        <v>205</v>
      </c>
      <c r="D12" s="3" t="s">
        <v>39</v>
      </c>
      <c r="E12" s="3" t="s">
        <v>120</v>
      </c>
      <c r="F12" s="3"/>
      <c r="G12" s="4">
        <v>6</v>
      </c>
    </row>
    <row r="13" spans="1:7" ht="62.5" x14ac:dyDescent="0.25">
      <c r="A13" s="3" t="s">
        <v>206</v>
      </c>
      <c r="B13" s="3" t="s">
        <v>207</v>
      </c>
      <c r="C13" s="3" t="s">
        <v>183</v>
      </c>
      <c r="D13" s="3" t="s">
        <v>39</v>
      </c>
      <c r="E13" s="3" t="s">
        <v>120</v>
      </c>
      <c r="F13" s="3"/>
      <c r="G13" s="4">
        <v>5.666666666666667</v>
      </c>
    </row>
    <row r="14" spans="1:7" ht="37.5" x14ac:dyDescent="0.25">
      <c r="A14" s="3" t="s">
        <v>208</v>
      </c>
      <c r="B14" s="3" t="s">
        <v>209</v>
      </c>
      <c r="C14" s="3" t="s">
        <v>186</v>
      </c>
      <c r="D14" s="3" t="s">
        <v>7</v>
      </c>
      <c r="E14" s="3" t="s">
        <v>52</v>
      </c>
      <c r="F14" s="3"/>
      <c r="G14" s="4">
        <v>6.75</v>
      </c>
    </row>
    <row r="15" spans="1:7" ht="62.5" x14ac:dyDescent="0.25">
      <c r="A15" s="3" t="s">
        <v>210</v>
      </c>
      <c r="B15" s="3" t="s">
        <v>211</v>
      </c>
      <c r="C15" s="3" t="s">
        <v>212</v>
      </c>
      <c r="D15" s="3" t="s">
        <v>145</v>
      </c>
      <c r="E15" s="3" t="s">
        <v>147</v>
      </c>
      <c r="F15" s="3"/>
      <c r="G15" s="4">
        <v>6.5</v>
      </c>
    </row>
    <row r="16" spans="1:7" ht="50" x14ac:dyDescent="0.25">
      <c r="A16" s="3" t="s">
        <v>213</v>
      </c>
      <c r="B16" s="3" t="s">
        <v>214</v>
      </c>
      <c r="C16" s="3" t="s">
        <v>186</v>
      </c>
      <c r="D16" s="3" t="s">
        <v>15</v>
      </c>
      <c r="E16" s="3" t="s">
        <v>93</v>
      </c>
      <c r="F16" s="3"/>
      <c r="G16" s="4" t="s">
        <v>215</v>
      </c>
    </row>
    <row r="17" spans="1:7" ht="50" x14ac:dyDescent="0.25">
      <c r="A17" s="3" t="s">
        <v>216</v>
      </c>
      <c r="B17" s="3" t="s">
        <v>217</v>
      </c>
      <c r="C17" s="3" t="s">
        <v>186</v>
      </c>
      <c r="D17" s="3" t="s">
        <v>19</v>
      </c>
      <c r="E17" s="3" t="s">
        <v>107</v>
      </c>
      <c r="F17" s="3"/>
      <c r="G17" s="4">
        <v>6.5</v>
      </c>
    </row>
    <row r="18" spans="1:7" ht="50" x14ac:dyDescent="0.25">
      <c r="A18" s="3" t="s">
        <v>218</v>
      </c>
      <c r="B18" s="3" t="s">
        <v>219</v>
      </c>
      <c r="C18" s="3" t="s">
        <v>186</v>
      </c>
      <c r="D18" s="3" t="s">
        <v>17</v>
      </c>
      <c r="E18" s="3" t="s">
        <v>102</v>
      </c>
      <c r="F18" s="3"/>
      <c r="G18" s="4">
        <v>5.5</v>
      </c>
    </row>
    <row r="19" spans="1:7" ht="50" x14ac:dyDescent="0.25">
      <c r="A19" s="3" t="s">
        <v>220</v>
      </c>
      <c r="B19" s="3" t="s">
        <v>221</v>
      </c>
      <c r="C19" s="3" t="s">
        <v>186</v>
      </c>
      <c r="D19" s="3" t="s">
        <v>21</v>
      </c>
      <c r="E19" s="3" t="s">
        <v>134</v>
      </c>
      <c r="F19" s="3"/>
      <c r="G19" s="4">
        <v>7.5</v>
      </c>
    </row>
    <row r="20" spans="1:7" ht="50" x14ac:dyDescent="0.25">
      <c r="A20" s="3" t="s">
        <v>222</v>
      </c>
      <c r="B20" s="3" t="s">
        <v>223</v>
      </c>
      <c r="C20" s="3" t="s">
        <v>186</v>
      </c>
      <c r="D20" s="3" t="s">
        <v>21</v>
      </c>
      <c r="E20" s="3" t="s">
        <v>134</v>
      </c>
      <c r="F20" s="3"/>
      <c r="G20" s="4">
        <v>7.75</v>
      </c>
    </row>
    <row r="21" spans="1:7" ht="50" x14ac:dyDescent="0.25">
      <c r="A21" s="3" t="s">
        <v>224</v>
      </c>
      <c r="B21" s="5" t="s">
        <v>225</v>
      </c>
      <c r="C21" s="5" t="s">
        <v>186</v>
      </c>
      <c r="D21" s="3" t="s">
        <v>44</v>
      </c>
      <c r="E21" s="3" t="s">
        <v>48</v>
      </c>
      <c r="F21" s="3"/>
      <c r="G21" s="4">
        <v>6.75</v>
      </c>
    </row>
    <row r="22" spans="1:7" ht="62.5" x14ac:dyDescent="0.25">
      <c r="A22" s="3" t="s">
        <v>226</v>
      </c>
      <c r="B22" s="3" t="s">
        <v>227</v>
      </c>
      <c r="C22" s="3" t="s">
        <v>186</v>
      </c>
      <c r="D22" s="3" t="s">
        <v>44</v>
      </c>
      <c r="E22" s="3" t="s">
        <v>228</v>
      </c>
      <c r="F22" s="3"/>
      <c r="G22" s="4">
        <v>7.25</v>
      </c>
    </row>
    <row r="23" spans="1:7" ht="37.5" x14ac:dyDescent="0.25">
      <c r="A23" s="3" t="s">
        <v>229</v>
      </c>
      <c r="B23" s="3" t="s">
        <v>230</v>
      </c>
      <c r="C23" s="3" t="s">
        <v>186</v>
      </c>
      <c r="D23" s="3" t="s">
        <v>2</v>
      </c>
      <c r="E23" s="3" t="s">
        <v>91</v>
      </c>
      <c r="F23" s="3"/>
      <c r="G23" s="4">
        <v>9</v>
      </c>
    </row>
    <row r="24" spans="1:7" ht="37.5" x14ac:dyDescent="0.25">
      <c r="A24" s="3" t="s">
        <v>231</v>
      </c>
      <c r="B24" s="3" t="s">
        <v>232</v>
      </c>
      <c r="C24" s="3" t="s">
        <v>186</v>
      </c>
      <c r="D24" s="3" t="s">
        <v>2</v>
      </c>
      <c r="E24" s="3" t="s">
        <v>91</v>
      </c>
      <c r="F24" s="3"/>
      <c r="G24" s="4">
        <v>9</v>
      </c>
    </row>
    <row r="25" spans="1:7" ht="37.5" x14ac:dyDescent="0.25">
      <c r="A25" s="3" t="s">
        <v>233</v>
      </c>
      <c r="B25" s="3" t="s">
        <v>234</v>
      </c>
      <c r="C25" s="3" t="s">
        <v>186</v>
      </c>
      <c r="D25" s="3" t="s">
        <v>2</v>
      </c>
      <c r="E25" s="3" t="s">
        <v>91</v>
      </c>
      <c r="F25" s="3"/>
      <c r="G25" s="4">
        <v>8.25</v>
      </c>
    </row>
    <row r="26" spans="1:7" ht="50" x14ac:dyDescent="0.25">
      <c r="A26" s="3" t="s">
        <v>235</v>
      </c>
      <c r="B26" s="3" t="s">
        <v>236</v>
      </c>
      <c r="C26" s="3" t="s">
        <v>186</v>
      </c>
      <c r="D26" s="3" t="s">
        <v>2</v>
      </c>
      <c r="E26" s="3" t="s">
        <v>91</v>
      </c>
      <c r="F26" s="3"/>
      <c r="G26" s="4">
        <v>8.5</v>
      </c>
    </row>
    <row r="27" spans="1:7" ht="37.5" x14ac:dyDescent="0.25">
      <c r="A27" s="3" t="s">
        <v>237</v>
      </c>
      <c r="B27" s="3" t="s">
        <v>238</v>
      </c>
      <c r="C27" s="3" t="s">
        <v>186</v>
      </c>
      <c r="D27" s="3" t="s">
        <v>2</v>
      </c>
      <c r="E27" s="3" t="s">
        <v>91</v>
      </c>
      <c r="F27" s="3"/>
      <c r="G27" s="4">
        <v>8.25</v>
      </c>
    </row>
    <row r="28" spans="1:7" ht="112.5" x14ac:dyDescent="0.25">
      <c r="A28" s="3" t="s">
        <v>239</v>
      </c>
      <c r="B28" s="3" t="s">
        <v>240</v>
      </c>
      <c r="C28" s="3" t="s">
        <v>186</v>
      </c>
      <c r="D28" s="3" t="s">
        <v>5</v>
      </c>
      <c r="E28" s="3" t="s">
        <v>68</v>
      </c>
      <c r="F28" s="3"/>
      <c r="G28" s="4">
        <v>8.5</v>
      </c>
    </row>
    <row r="29" spans="1:7" ht="112.5" x14ac:dyDescent="0.25">
      <c r="A29" s="3" t="s">
        <v>241</v>
      </c>
      <c r="B29" s="3" t="s">
        <v>242</v>
      </c>
      <c r="C29" s="3" t="s">
        <v>186</v>
      </c>
      <c r="D29" s="3" t="s">
        <v>5</v>
      </c>
      <c r="E29" s="3" t="s">
        <v>68</v>
      </c>
      <c r="F29" s="3"/>
      <c r="G29" s="4">
        <v>7.75</v>
      </c>
    </row>
    <row r="30" spans="1:7" ht="112.5" x14ac:dyDescent="0.25">
      <c r="A30" s="3" t="s">
        <v>243</v>
      </c>
      <c r="B30" s="5" t="s">
        <v>244</v>
      </c>
      <c r="C30" s="5" t="s">
        <v>186</v>
      </c>
      <c r="D30" s="5" t="s">
        <v>5</v>
      </c>
      <c r="E30" s="3" t="s">
        <v>68</v>
      </c>
      <c r="F30" s="3"/>
      <c r="G30" s="4">
        <v>8.25</v>
      </c>
    </row>
    <row r="31" spans="1:7" ht="112.5" x14ac:dyDescent="0.25">
      <c r="A31" s="3" t="s">
        <v>245</v>
      </c>
      <c r="B31" s="3" t="s">
        <v>246</v>
      </c>
      <c r="C31" s="3" t="s">
        <v>186</v>
      </c>
      <c r="D31" s="3" t="s">
        <v>5</v>
      </c>
      <c r="E31" s="3" t="s">
        <v>68</v>
      </c>
      <c r="F31" s="3"/>
      <c r="G31" s="4">
        <v>7.5</v>
      </c>
    </row>
    <row r="32" spans="1:7" ht="37.5" x14ac:dyDescent="0.25">
      <c r="A32" s="3" t="s">
        <v>247</v>
      </c>
      <c r="B32" s="3" t="s">
        <v>248</v>
      </c>
      <c r="C32" s="3" t="s">
        <v>186</v>
      </c>
      <c r="D32" s="3" t="s">
        <v>25</v>
      </c>
      <c r="E32" s="3" t="s">
        <v>76</v>
      </c>
      <c r="F32" s="3"/>
      <c r="G32" s="4">
        <v>7.5</v>
      </c>
    </row>
    <row r="33" spans="1:7" ht="37.5" x14ac:dyDescent="0.25">
      <c r="A33" s="3" t="s">
        <v>249</v>
      </c>
      <c r="B33" s="3" t="s">
        <v>250</v>
      </c>
      <c r="C33" s="3" t="s">
        <v>186</v>
      </c>
      <c r="D33" s="3" t="s">
        <v>25</v>
      </c>
      <c r="E33" s="3" t="s">
        <v>76</v>
      </c>
      <c r="F33" s="3"/>
      <c r="G33" s="4">
        <v>8.5</v>
      </c>
    </row>
    <row r="34" spans="1:7" ht="62.5" x14ac:dyDescent="0.25">
      <c r="A34" s="3" t="s">
        <v>251</v>
      </c>
      <c r="B34" s="3" t="s">
        <v>252</v>
      </c>
      <c r="C34" s="3" t="s">
        <v>186</v>
      </c>
      <c r="D34" s="3" t="s">
        <v>25</v>
      </c>
      <c r="E34" s="3" t="s">
        <v>228</v>
      </c>
      <c r="F34" s="3"/>
      <c r="G34" s="4">
        <v>8</v>
      </c>
    </row>
    <row r="35" spans="1:7" ht="62.5" x14ac:dyDescent="0.25">
      <c r="A35" s="5" t="s">
        <v>253</v>
      </c>
      <c r="B35" s="5" t="s">
        <v>248</v>
      </c>
      <c r="C35" s="5" t="s">
        <v>186</v>
      </c>
      <c r="D35" s="5" t="s">
        <v>9</v>
      </c>
      <c r="E35" s="3" t="s">
        <v>57</v>
      </c>
      <c r="F35" s="3"/>
      <c r="G35" s="4">
        <v>8.25</v>
      </c>
    </row>
    <row r="36" spans="1:7" ht="62.5" x14ac:dyDescent="0.25">
      <c r="A36" s="3" t="s">
        <v>254</v>
      </c>
      <c r="B36" s="5" t="s">
        <v>255</v>
      </c>
      <c r="C36" s="5" t="s">
        <v>186</v>
      </c>
      <c r="D36" s="5" t="s">
        <v>9</v>
      </c>
      <c r="E36" s="3" t="s">
        <v>57</v>
      </c>
      <c r="F36" s="3"/>
      <c r="G36" s="4">
        <v>8.25</v>
      </c>
    </row>
    <row r="37" spans="1:7" ht="62.5" x14ac:dyDescent="0.25">
      <c r="A37" s="3" t="s">
        <v>256</v>
      </c>
      <c r="B37" s="3" t="s">
        <v>257</v>
      </c>
      <c r="C37" s="3" t="s">
        <v>186</v>
      </c>
      <c r="D37" s="3" t="s">
        <v>9</v>
      </c>
      <c r="E37" s="3" t="s">
        <v>57</v>
      </c>
      <c r="F37" s="3"/>
      <c r="G37" s="4">
        <v>8.5</v>
      </c>
    </row>
    <row r="38" spans="1:7" ht="62.5" x14ac:dyDescent="0.25">
      <c r="A38" s="3" t="s">
        <v>258</v>
      </c>
      <c r="B38" s="3" t="s">
        <v>259</v>
      </c>
      <c r="C38" s="3" t="s">
        <v>186</v>
      </c>
      <c r="D38" s="3" t="s">
        <v>9</v>
      </c>
      <c r="E38" s="3" t="s">
        <v>57</v>
      </c>
      <c r="F38" s="3"/>
      <c r="G38" s="4">
        <v>7.75</v>
      </c>
    </row>
    <row r="39" spans="1:7" ht="87.5" x14ac:dyDescent="0.25">
      <c r="A39" s="3" t="s">
        <v>260</v>
      </c>
      <c r="B39" s="3" t="s">
        <v>261</v>
      </c>
      <c r="C39" s="3" t="s">
        <v>186</v>
      </c>
      <c r="D39" s="3" t="s">
        <v>12</v>
      </c>
      <c r="E39" s="3" t="s">
        <v>79</v>
      </c>
      <c r="F39" s="3"/>
      <c r="G39" s="4">
        <v>6.5</v>
      </c>
    </row>
    <row r="40" spans="1:7" ht="87.5" x14ac:dyDescent="0.25">
      <c r="A40" s="3" t="s">
        <v>262</v>
      </c>
      <c r="B40" s="3" t="s">
        <v>263</v>
      </c>
      <c r="C40" s="3" t="s">
        <v>186</v>
      </c>
      <c r="D40" s="3" t="s">
        <v>12</v>
      </c>
      <c r="E40" s="3" t="s">
        <v>79</v>
      </c>
      <c r="F40" s="3"/>
      <c r="G40" s="4">
        <v>6.25</v>
      </c>
    </row>
    <row r="41" spans="1:7" ht="50" x14ac:dyDescent="0.25">
      <c r="A41" s="3" t="s">
        <v>264</v>
      </c>
      <c r="B41" s="3" t="s">
        <v>265</v>
      </c>
      <c r="C41" s="3" t="s">
        <v>186</v>
      </c>
      <c r="D41" s="3" t="s">
        <v>24</v>
      </c>
      <c r="E41" s="3" t="s">
        <v>99</v>
      </c>
      <c r="F41" s="3"/>
      <c r="G41" s="4">
        <v>8.5</v>
      </c>
    </row>
    <row r="42" spans="1:7" ht="37.5" x14ac:dyDescent="0.25">
      <c r="A42" s="3" t="s">
        <v>266</v>
      </c>
      <c r="B42" s="3" t="s">
        <v>267</v>
      </c>
      <c r="C42" s="3" t="s">
        <v>212</v>
      </c>
      <c r="D42" s="3" t="s">
        <v>45</v>
      </c>
      <c r="E42" s="3" t="s">
        <v>123</v>
      </c>
      <c r="F42" s="3"/>
      <c r="G42" s="4" t="s">
        <v>215</v>
      </c>
    </row>
    <row r="43" spans="1:7" ht="50" x14ac:dyDescent="0.25">
      <c r="A43" s="3" t="s">
        <v>268</v>
      </c>
      <c r="B43" s="3" t="s">
        <v>269</v>
      </c>
      <c r="C43" s="3" t="s">
        <v>186</v>
      </c>
      <c r="D43" s="3" t="s">
        <v>6</v>
      </c>
      <c r="E43" s="3" t="s">
        <v>50</v>
      </c>
      <c r="F43" s="3"/>
      <c r="G43" s="4">
        <v>7.75</v>
      </c>
    </row>
    <row r="44" spans="1:7" ht="50" x14ac:dyDescent="0.25">
      <c r="A44" s="3" t="s">
        <v>270</v>
      </c>
      <c r="B44" s="3" t="s">
        <v>271</v>
      </c>
      <c r="C44" s="3" t="s">
        <v>186</v>
      </c>
      <c r="D44" s="3" t="s">
        <v>6</v>
      </c>
      <c r="E44" s="3" t="s">
        <v>50</v>
      </c>
      <c r="F44" s="3"/>
      <c r="G44" s="4">
        <v>7.25</v>
      </c>
    </row>
    <row r="45" spans="1:7" ht="50" x14ac:dyDescent="0.25">
      <c r="A45" s="3" t="s">
        <v>272</v>
      </c>
      <c r="B45" s="3" t="s">
        <v>273</v>
      </c>
      <c r="C45" s="3" t="s">
        <v>186</v>
      </c>
      <c r="D45" s="3" t="s">
        <v>6</v>
      </c>
      <c r="E45" s="3" t="s">
        <v>50</v>
      </c>
      <c r="F45" s="3"/>
      <c r="G45" s="4">
        <v>7.5</v>
      </c>
    </row>
    <row r="46" spans="1:7" ht="37.5" x14ac:dyDescent="0.25">
      <c r="A46" s="3" t="s">
        <v>274</v>
      </c>
      <c r="B46" s="3" t="s">
        <v>275</v>
      </c>
      <c r="C46" s="3" t="s">
        <v>186</v>
      </c>
      <c r="D46" s="3" t="s">
        <v>154</v>
      </c>
      <c r="E46" s="3" t="s">
        <v>60</v>
      </c>
      <c r="F46" s="3"/>
      <c r="G46" s="4">
        <v>7</v>
      </c>
    </row>
    <row r="47" spans="1:7" ht="37.5" x14ac:dyDescent="0.25">
      <c r="A47" s="3" t="s">
        <v>276</v>
      </c>
      <c r="B47" s="3" t="s">
        <v>277</v>
      </c>
      <c r="C47" s="3" t="s">
        <v>186</v>
      </c>
      <c r="D47" s="3" t="s">
        <v>154</v>
      </c>
      <c r="E47" s="3" t="s">
        <v>60</v>
      </c>
      <c r="F47" s="3"/>
      <c r="G47" s="4">
        <v>8</v>
      </c>
    </row>
    <row r="48" spans="1:7" ht="37.5" x14ac:dyDescent="0.25">
      <c r="A48" s="5" t="s">
        <v>278</v>
      </c>
      <c r="B48" s="5" t="s">
        <v>279</v>
      </c>
      <c r="C48" s="5" t="s">
        <v>186</v>
      </c>
      <c r="D48" s="5" t="s">
        <v>22</v>
      </c>
      <c r="E48" s="3" t="s">
        <v>143</v>
      </c>
      <c r="F48" s="3"/>
      <c r="G48" s="4">
        <v>8.75</v>
      </c>
    </row>
    <row r="49" spans="1:7" ht="50" x14ac:dyDescent="0.25">
      <c r="A49" s="3" t="s">
        <v>280</v>
      </c>
      <c r="B49" s="3" t="s">
        <v>281</v>
      </c>
      <c r="C49" s="3" t="s">
        <v>186</v>
      </c>
      <c r="D49" s="3" t="s">
        <v>3</v>
      </c>
      <c r="E49" s="3" t="s">
        <v>137</v>
      </c>
      <c r="F49" s="3"/>
      <c r="G49" s="4">
        <v>8</v>
      </c>
    </row>
    <row r="50" spans="1:7" ht="50" x14ac:dyDescent="0.25">
      <c r="A50" s="3" t="s">
        <v>282</v>
      </c>
      <c r="B50" s="3" t="s">
        <v>283</v>
      </c>
      <c r="C50" s="3" t="s">
        <v>186</v>
      </c>
      <c r="D50" s="3" t="s">
        <v>3</v>
      </c>
      <c r="E50" s="3" t="s">
        <v>137</v>
      </c>
      <c r="F50" s="3"/>
      <c r="G50" s="4">
        <v>8.5</v>
      </c>
    </row>
    <row r="51" spans="1:7" ht="50" x14ac:dyDescent="0.25">
      <c r="A51" s="3" t="s">
        <v>284</v>
      </c>
      <c r="B51" s="3" t="s">
        <v>285</v>
      </c>
      <c r="C51" s="3" t="s">
        <v>186</v>
      </c>
      <c r="D51" s="3" t="s">
        <v>3</v>
      </c>
      <c r="E51" s="3" t="s">
        <v>137</v>
      </c>
      <c r="F51" s="3"/>
      <c r="G51" s="4">
        <v>7.75</v>
      </c>
    </row>
    <row r="52" spans="1:7" ht="50" x14ac:dyDescent="0.25">
      <c r="A52" s="3" t="s">
        <v>286</v>
      </c>
      <c r="B52" s="3" t="s">
        <v>287</v>
      </c>
      <c r="C52" s="3" t="s">
        <v>186</v>
      </c>
      <c r="D52" s="3" t="s">
        <v>3</v>
      </c>
      <c r="E52" s="3" t="s">
        <v>137</v>
      </c>
      <c r="F52" s="3"/>
      <c r="G52" s="4">
        <v>7.75</v>
      </c>
    </row>
    <row r="53" spans="1:7" ht="37.5" x14ac:dyDescent="0.25">
      <c r="A53" s="3" t="s">
        <v>288</v>
      </c>
      <c r="B53" s="8" t="s">
        <v>289</v>
      </c>
      <c r="C53" s="7">
        <v>44652</v>
      </c>
      <c r="D53" s="3" t="s">
        <v>62</v>
      </c>
      <c r="E53" s="3" t="s">
        <v>60</v>
      </c>
      <c r="F53" s="3"/>
      <c r="G53" s="4">
        <v>6.25</v>
      </c>
    </row>
    <row r="54" spans="1:7" ht="37.5" x14ac:dyDescent="0.25">
      <c r="A54" s="3" t="s">
        <v>290</v>
      </c>
      <c r="B54" s="3" t="s">
        <v>291</v>
      </c>
      <c r="C54" s="3" t="s">
        <v>212</v>
      </c>
      <c r="D54" s="3" t="s">
        <v>110</v>
      </c>
      <c r="E54" s="3" t="s">
        <v>112</v>
      </c>
      <c r="F54" s="3"/>
      <c r="G54" s="4">
        <v>6.75</v>
      </c>
    </row>
    <row r="55" spans="1:7" ht="50" x14ac:dyDescent="0.25">
      <c r="A55" s="3" t="s">
        <v>292</v>
      </c>
      <c r="B55" s="3" t="s">
        <v>293</v>
      </c>
      <c r="C55" s="3" t="s">
        <v>186</v>
      </c>
      <c r="D55" s="3" t="s">
        <v>46</v>
      </c>
      <c r="E55" s="3" t="s">
        <v>48</v>
      </c>
      <c r="F55" s="3"/>
      <c r="G55" s="4">
        <v>8.5</v>
      </c>
    </row>
    <row r="56" spans="1:7" ht="50" x14ac:dyDescent="0.25">
      <c r="A56" s="3" t="s">
        <v>294</v>
      </c>
      <c r="B56" s="3" t="s">
        <v>295</v>
      </c>
      <c r="C56" s="3" t="s">
        <v>186</v>
      </c>
      <c r="D56" s="3" t="s">
        <v>46</v>
      </c>
      <c r="E56" s="3" t="s">
        <v>48</v>
      </c>
      <c r="F56" s="3"/>
      <c r="G56" s="4">
        <v>6.5</v>
      </c>
    </row>
    <row r="57" spans="1:7" ht="150" x14ac:dyDescent="0.25">
      <c r="A57" s="3" t="s">
        <v>296</v>
      </c>
      <c r="B57" s="3" t="s">
        <v>297</v>
      </c>
      <c r="C57" s="3" t="s">
        <v>186</v>
      </c>
      <c r="D57" s="3" t="s">
        <v>4</v>
      </c>
      <c r="E57" s="3" t="s">
        <v>86</v>
      </c>
      <c r="F57" s="3"/>
      <c r="G57" s="4">
        <v>7.5</v>
      </c>
    </row>
    <row r="58" spans="1:7" ht="150" x14ac:dyDescent="0.25">
      <c r="A58" s="3" t="s">
        <v>298</v>
      </c>
      <c r="B58" s="3" t="s">
        <v>299</v>
      </c>
      <c r="C58" s="3" t="s">
        <v>186</v>
      </c>
      <c r="D58" s="3" t="s">
        <v>4</v>
      </c>
      <c r="E58" s="3" t="s">
        <v>86</v>
      </c>
      <c r="F58" s="3"/>
      <c r="G58" s="4">
        <v>8.25</v>
      </c>
    </row>
    <row r="59" spans="1:7" ht="150" x14ac:dyDescent="0.25">
      <c r="A59" s="3" t="s">
        <v>300</v>
      </c>
      <c r="B59" s="3" t="s">
        <v>301</v>
      </c>
      <c r="C59" s="3" t="s">
        <v>186</v>
      </c>
      <c r="D59" s="3" t="s">
        <v>4</v>
      </c>
      <c r="E59" s="3" t="s">
        <v>86</v>
      </c>
      <c r="F59" s="3"/>
      <c r="G59" s="4">
        <v>7.5</v>
      </c>
    </row>
    <row r="60" spans="1:7" ht="150" x14ac:dyDescent="0.25">
      <c r="A60" s="3" t="s">
        <v>302</v>
      </c>
      <c r="B60" s="3" t="s">
        <v>303</v>
      </c>
      <c r="C60" s="3" t="s">
        <v>186</v>
      </c>
      <c r="D60" s="3" t="s">
        <v>4</v>
      </c>
      <c r="E60" s="3" t="s">
        <v>86</v>
      </c>
      <c r="F60" s="3"/>
      <c r="G60" s="4">
        <v>8</v>
      </c>
    </row>
    <row r="61" spans="1:7" ht="50" x14ac:dyDescent="0.25">
      <c r="A61" s="3" t="s">
        <v>304</v>
      </c>
      <c r="B61" s="5" t="s">
        <v>305</v>
      </c>
      <c r="C61" s="5" t="s">
        <v>186</v>
      </c>
      <c r="D61" s="5" t="s">
        <v>11</v>
      </c>
      <c r="E61" s="3" t="s">
        <v>70</v>
      </c>
      <c r="F61" s="3"/>
      <c r="G61" s="4">
        <v>7.75</v>
      </c>
    </row>
    <row r="62" spans="1:7" ht="50" x14ac:dyDescent="0.25">
      <c r="A62" s="3" t="s">
        <v>306</v>
      </c>
      <c r="B62" s="3" t="s">
        <v>307</v>
      </c>
      <c r="C62" s="3" t="s">
        <v>186</v>
      </c>
      <c r="D62" s="3" t="s">
        <v>11</v>
      </c>
      <c r="E62" s="3" t="s">
        <v>70</v>
      </c>
      <c r="F62" s="3"/>
      <c r="G62" s="4">
        <v>7.5</v>
      </c>
    </row>
    <row r="63" spans="1:7" ht="50" x14ac:dyDescent="0.25">
      <c r="A63" s="3" t="s">
        <v>308</v>
      </c>
      <c r="B63" s="3" t="s">
        <v>309</v>
      </c>
      <c r="C63" s="3" t="s">
        <v>186</v>
      </c>
      <c r="D63" s="3" t="s">
        <v>11</v>
      </c>
      <c r="E63" s="3" t="s">
        <v>70</v>
      </c>
      <c r="F63" s="3"/>
      <c r="G63" s="4">
        <v>6.25</v>
      </c>
    </row>
    <row r="64" spans="1:7" ht="50" x14ac:dyDescent="0.25">
      <c r="A64" s="3" t="s">
        <v>310</v>
      </c>
      <c r="B64" s="3" t="s">
        <v>311</v>
      </c>
      <c r="C64" s="3" t="s">
        <v>312</v>
      </c>
      <c r="D64" s="3" t="s">
        <v>354</v>
      </c>
      <c r="E64" s="3" t="s">
        <v>313</v>
      </c>
      <c r="F64" s="3"/>
      <c r="G64" s="4">
        <v>7.5</v>
      </c>
    </row>
    <row r="65" spans="1:7" ht="50" x14ac:dyDescent="0.25">
      <c r="A65" s="3" t="s">
        <v>314</v>
      </c>
      <c r="B65" s="3" t="s">
        <v>315</v>
      </c>
      <c r="C65" s="3" t="s">
        <v>186</v>
      </c>
      <c r="D65" s="3" t="s">
        <v>8</v>
      </c>
      <c r="E65" s="3" t="s">
        <v>55</v>
      </c>
      <c r="F65" s="3"/>
      <c r="G65" s="4">
        <v>7.25</v>
      </c>
    </row>
    <row r="66" spans="1:7" ht="50" x14ac:dyDescent="0.25">
      <c r="A66" s="3" t="s">
        <v>316</v>
      </c>
      <c r="B66" s="3" t="s">
        <v>317</v>
      </c>
      <c r="C66" s="3" t="s">
        <v>186</v>
      </c>
      <c r="D66" s="3" t="s">
        <v>8</v>
      </c>
      <c r="E66" s="3" t="s">
        <v>55</v>
      </c>
      <c r="F66" s="3"/>
      <c r="G66" s="4">
        <v>6.75</v>
      </c>
    </row>
    <row r="67" spans="1:7" ht="62.5" x14ac:dyDescent="0.25">
      <c r="A67" s="3" t="s">
        <v>318</v>
      </c>
      <c r="B67" s="3" t="s">
        <v>319</v>
      </c>
      <c r="C67" s="3" t="s">
        <v>183</v>
      </c>
      <c r="D67" s="3" t="s">
        <v>43</v>
      </c>
      <c r="E67" s="3" t="s">
        <v>128</v>
      </c>
      <c r="F67" s="3"/>
      <c r="G67" s="4">
        <v>7.25</v>
      </c>
    </row>
    <row r="68" spans="1:7" ht="87.5" x14ac:dyDescent="0.25">
      <c r="A68" s="3" t="s">
        <v>320</v>
      </c>
      <c r="B68" s="3" t="s">
        <v>321</v>
      </c>
      <c r="C68" s="3" t="s">
        <v>186</v>
      </c>
      <c r="D68" s="3" t="s">
        <v>0</v>
      </c>
      <c r="E68" s="3" t="s">
        <v>89</v>
      </c>
      <c r="F68" s="3"/>
      <c r="G68" s="4">
        <v>8</v>
      </c>
    </row>
    <row r="69" spans="1:7" ht="87.5" x14ac:dyDescent="0.25">
      <c r="A69" s="3" t="s">
        <v>322</v>
      </c>
      <c r="B69" s="3" t="s">
        <v>323</v>
      </c>
      <c r="C69" s="3" t="s">
        <v>186</v>
      </c>
      <c r="D69" s="3" t="s">
        <v>0</v>
      </c>
      <c r="E69" s="3" t="s">
        <v>89</v>
      </c>
      <c r="F69" s="3"/>
      <c r="G69" s="4">
        <v>8</v>
      </c>
    </row>
    <row r="70" spans="1:7" ht="87.5" x14ac:dyDescent="0.25">
      <c r="A70" s="3" t="s">
        <v>324</v>
      </c>
      <c r="B70" s="3" t="s">
        <v>325</v>
      </c>
      <c r="C70" s="3" t="s">
        <v>186</v>
      </c>
      <c r="D70" s="3" t="s">
        <v>0</v>
      </c>
      <c r="E70" s="3" t="s">
        <v>89</v>
      </c>
      <c r="F70" s="3"/>
      <c r="G70" s="4">
        <v>7</v>
      </c>
    </row>
    <row r="71" spans="1:7" ht="87.5" x14ac:dyDescent="0.25">
      <c r="A71" s="3" t="s">
        <v>326</v>
      </c>
      <c r="B71" s="3" t="s">
        <v>327</v>
      </c>
      <c r="C71" s="3" t="s">
        <v>186</v>
      </c>
      <c r="D71" s="3" t="s">
        <v>0</v>
      </c>
      <c r="E71" s="3" t="s">
        <v>89</v>
      </c>
      <c r="F71" s="3"/>
      <c r="G71" s="4">
        <v>8.5</v>
      </c>
    </row>
    <row r="72" spans="1:7" ht="87.5" x14ac:dyDescent="0.25">
      <c r="A72" s="3" t="s">
        <v>328</v>
      </c>
      <c r="B72" s="3" t="s">
        <v>329</v>
      </c>
      <c r="C72" s="3" t="s">
        <v>186</v>
      </c>
      <c r="D72" s="3" t="s">
        <v>0</v>
      </c>
      <c r="E72" s="3" t="s">
        <v>89</v>
      </c>
      <c r="F72" s="3"/>
      <c r="G72" s="4">
        <v>8.25</v>
      </c>
    </row>
    <row r="73" spans="1:7" ht="50" x14ac:dyDescent="0.25">
      <c r="A73" s="3" t="s">
        <v>330</v>
      </c>
      <c r="B73" s="3" t="s">
        <v>192</v>
      </c>
      <c r="C73" s="3" t="s">
        <v>186</v>
      </c>
      <c r="D73" s="3" t="s">
        <v>0</v>
      </c>
      <c r="E73" s="3" t="s">
        <v>81</v>
      </c>
      <c r="F73" s="3"/>
      <c r="G73" s="4">
        <v>8.25</v>
      </c>
    </row>
    <row r="74" spans="1:7" ht="112.5" x14ac:dyDescent="0.25">
      <c r="A74" s="3" t="s">
        <v>331</v>
      </c>
      <c r="B74" s="3" t="s">
        <v>332</v>
      </c>
      <c r="C74" s="3" t="s">
        <v>333</v>
      </c>
      <c r="D74" s="3" t="s">
        <v>116</v>
      </c>
      <c r="E74" s="3" t="s">
        <v>118</v>
      </c>
      <c r="F74" s="3"/>
      <c r="G74" s="4">
        <v>8</v>
      </c>
    </row>
    <row r="75" spans="1:7" ht="75" x14ac:dyDescent="0.25">
      <c r="A75" s="3" t="s">
        <v>334</v>
      </c>
      <c r="B75" s="3" t="s">
        <v>259</v>
      </c>
      <c r="C75" s="3" t="s">
        <v>186</v>
      </c>
      <c r="D75" s="3" t="s">
        <v>20</v>
      </c>
      <c r="E75" s="3" t="s">
        <v>109</v>
      </c>
      <c r="F75" s="3"/>
      <c r="G75" s="4">
        <v>7.75</v>
      </c>
    </row>
    <row r="76" spans="1:7" ht="75" x14ac:dyDescent="0.25">
      <c r="A76" s="3" t="s">
        <v>335</v>
      </c>
      <c r="B76" s="3" t="s">
        <v>336</v>
      </c>
      <c r="C76" s="3" t="s">
        <v>186</v>
      </c>
      <c r="D76" s="3" t="s">
        <v>20</v>
      </c>
      <c r="E76" s="3" t="s">
        <v>109</v>
      </c>
      <c r="F76" s="3"/>
      <c r="G76" s="4">
        <v>8.25</v>
      </c>
    </row>
    <row r="77" spans="1:7" ht="137.5" x14ac:dyDescent="0.25">
      <c r="A77" s="3" t="s">
        <v>337</v>
      </c>
      <c r="B77" s="3" t="s">
        <v>338</v>
      </c>
      <c r="C77" s="3" t="s">
        <v>186</v>
      </c>
      <c r="D77" s="3" t="s">
        <v>1</v>
      </c>
      <c r="E77" s="3" t="s">
        <v>73</v>
      </c>
      <c r="F77" s="3"/>
      <c r="G77" s="4">
        <v>8.75</v>
      </c>
    </row>
    <row r="78" spans="1:7" ht="137.5" x14ac:dyDescent="0.25">
      <c r="A78" s="3" t="s">
        <v>339</v>
      </c>
      <c r="B78" s="3" t="s">
        <v>340</v>
      </c>
      <c r="C78" s="3" t="s">
        <v>186</v>
      </c>
      <c r="D78" s="3" t="s">
        <v>1</v>
      </c>
      <c r="E78" s="3" t="s">
        <v>73</v>
      </c>
      <c r="F78" s="3"/>
      <c r="G78" s="4">
        <v>7.75</v>
      </c>
    </row>
    <row r="79" spans="1:7" ht="62.5" x14ac:dyDescent="0.25">
      <c r="A79" s="3" t="s">
        <v>341</v>
      </c>
      <c r="B79" s="3" t="s">
        <v>342</v>
      </c>
      <c r="C79" s="3" t="s">
        <v>186</v>
      </c>
      <c r="D79" s="3" t="s">
        <v>1</v>
      </c>
      <c r="E79" s="3" t="s">
        <v>96</v>
      </c>
      <c r="F79" s="3"/>
      <c r="G79" s="4">
        <v>5</v>
      </c>
    </row>
    <row r="80" spans="1:7" ht="137.5" x14ac:dyDescent="0.25">
      <c r="A80" s="3" t="s">
        <v>343</v>
      </c>
      <c r="B80" s="3" t="s">
        <v>344</v>
      </c>
      <c r="C80" s="3" t="s">
        <v>186</v>
      </c>
      <c r="D80" s="3" t="s">
        <v>1</v>
      </c>
      <c r="E80" s="3" t="s">
        <v>73</v>
      </c>
      <c r="F80" s="3"/>
      <c r="G80" s="4">
        <v>7.5</v>
      </c>
    </row>
    <row r="81" spans="1:7" ht="137.5" x14ac:dyDescent="0.25">
      <c r="A81" s="3" t="s">
        <v>345</v>
      </c>
      <c r="B81" s="3" t="s">
        <v>346</v>
      </c>
      <c r="C81" s="3" t="s">
        <v>186</v>
      </c>
      <c r="D81" s="3" t="s">
        <v>1</v>
      </c>
      <c r="E81" s="3" t="s">
        <v>73</v>
      </c>
      <c r="F81" s="3"/>
      <c r="G81" s="4">
        <v>7</v>
      </c>
    </row>
    <row r="82" spans="1:7" ht="137.5" x14ac:dyDescent="0.25">
      <c r="A82" s="3" t="s">
        <v>347</v>
      </c>
      <c r="B82" s="3" t="s">
        <v>348</v>
      </c>
      <c r="C82" s="3" t="s">
        <v>186</v>
      </c>
      <c r="D82" s="3" t="s">
        <v>1</v>
      </c>
      <c r="E82" s="3" t="s">
        <v>73</v>
      </c>
      <c r="F82" s="3"/>
      <c r="G82" s="4">
        <v>7</v>
      </c>
    </row>
    <row r="83" spans="1:7" ht="37.5" x14ac:dyDescent="0.25">
      <c r="A83" s="3" t="s">
        <v>349</v>
      </c>
      <c r="B83" s="3" t="s">
        <v>350</v>
      </c>
      <c r="C83" s="3" t="s">
        <v>186</v>
      </c>
      <c r="D83" s="3" t="s">
        <v>18</v>
      </c>
      <c r="E83" s="3" t="s">
        <v>104</v>
      </c>
      <c r="F83" s="3"/>
      <c r="G83" s="4">
        <v>8.25</v>
      </c>
    </row>
    <row r="84" spans="1:7" ht="37.5" x14ac:dyDescent="0.25">
      <c r="A84" s="3" t="s">
        <v>351</v>
      </c>
      <c r="B84" s="3" t="s">
        <v>352</v>
      </c>
      <c r="C84" s="3" t="s">
        <v>186</v>
      </c>
      <c r="D84" s="3" t="s">
        <v>18</v>
      </c>
      <c r="E84" s="3" t="s">
        <v>104</v>
      </c>
      <c r="F84" s="3"/>
      <c r="G84" s="4">
        <v>8</v>
      </c>
    </row>
  </sheetData>
  <conditionalFormatting sqref="A1:G84">
    <cfRule type="expression" dxfId="0" priority="2">
      <formula>MOD(ROW(),2)=0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FEV Motorentechnik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Müther</dc:creator>
  <cp:lastModifiedBy>Lehrheuer, Bastian</cp:lastModifiedBy>
  <dcterms:created xsi:type="dcterms:W3CDTF">2011-12-06T15:44:05Z</dcterms:created>
  <dcterms:modified xsi:type="dcterms:W3CDTF">2023-02-02T21:05:25Z</dcterms:modified>
</cp:coreProperties>
</file>