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006.i412310.rwth-aachen.de\Exzellenzcluster_FSC$\13_FSC2025+\01_Termine\2023_09_19 bis 20_FSC PI Workshop\"/>
    </mc:Choice>
  </mc:AlternateContent>
  <xr:revisionPtr revIDLastSave="0" documentId="13_ncr:1_{BF1D35B1-61A7-4CFE-AC0E-8EBA551822F1}" xr6:coauthVersionLast="36" xr6:coauthVersionMax="36" xr10:uidLastSave="{00000000-0000-0000-0000-000000000000}"/>
  <bookViews>
    <workbookView xWindow="0" yWindow="0" windowWidth="9580" windowHeight="1620" xr2:uid="{E1B9E1DD-256B-401D-8670-CB6DC6A47874}"/>
  </bookViews>
  <sheets>
    <sheet name="PI-Overview" sheetId="4" r:id="rId1"/>
    <sheet name="PI-Pitches_all" sheetId="5" r:id="rId2"/>
    <sheet name="Projects_today" sheetId="8" r:id="rId3"/>
  </sheets>
  <definedNames>
    <definedName name="_xlnm._FilterDatabase" localSheetId="1" hidden="1">'PI-Pitches_all'!$A$1:$W$129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J19" i="4"/>
  <c r="F20" i="4"/>
  <c r="G20" i="4"/>
  <c r="H20" i="4"/>
  <c r="I20" i="4"/>
  <c r="J20" i="4"/>
  <c r="F21" i="4"/>
  <c r="G21" i="4"/>
  <c r="H21" i="4"/>
  <c r="I21" i="4"/>
  <c r="J21" i="4"/>
  <c r="F22" i="4"/>
  <c r="G22" i="4"/>
  <c r="H22" i="4"/>
  <c r="I22" i="4"/>
  <c r="J22" i="4"/>
  <c r="F23" i="4"/>
  <c r="G23" i="4"/>
  <c r="H23" i="4"/>
  <c r="I23" i="4"/>
  <c r="J23" i="4"/>
  <c r="F24" i="4"/>
  <c r="G24" i="4"/>
  <c r="H24" i="4"/>
  <c r="I24" i="4"/>
  <c r="J24" i="4"/>
  <c r="F25" i="4"/>
  <c r="G25" i="4"/>
  <c r="H25" i="4"/>
  <c r="I25" i="4"/>
  <c r="J25" i="4"/>
  <c r="F26" i="4"/>
  <c r="G26" i="4"/>
  <c r="H26" i="4"/>
  <c r="I26" i="4"/>
  <c r="J26" i="4"/>
  <c r="F27" i="4"/>
  <c r="G27" i="4"/>
  <c r="H27" i="4"/>
  <c r="I27" i="4"/>
  <c r="J27" i="4"/>
  <c r="F28" i="4"/>
  <c r="G28" i="4"/>
  <c r="H28" i="4"/>
  <c r="I28" i="4"/>
  <c r="J28" i="4"/>
  <c r="F29" i="4"/>
  <c r="G29" i="4"/>
  <c r="H29" i="4"/>
  <c r="I29" i="4"/>
  <c r="J29" i="4"/>
  <c r="F30" i="4"/>
  <c r="G30" i="4"/>
  <c r="H30" i="4"/>
  <c r="I30" i="4"/>
  <c r="J30" i="4"/>
  <c r="F31" i="4"/>
  <c r="G31" i="4"/>
  <c r="H31" i="4"/>
  <c r="I31" i="4"/>
  <c r="J31" i="4"/>
  <c r="F32" i="4"/>
  <c r="G32" i="4"/>
  <c r="H32" i="4"/>
  <c r="I32" i="4"/>
  <c r="J32" i="4"/>
  <c r="F33" i="4"/>
  <c r="G33" i="4"/>
  <c r="H33" i="4"/>
  <c r="I33" i="4"/>
  <c r="J33" i="4"/>
  <c r="F34" i="4"/>
  <c r="G34" i="4"/>
  <c r="H34" i="4"/>
  <c r="I34" i="4"/>
  <c r="J34" i="4"/>
  <c r="F35" i="4"/>
  <c r="G35" i="4"/>
  <c r="H35" i="4"/>
  <c r="I35" i="4"/>
  <c r="J35" i="4"/>
  <c r="F36" i="4"/>
  <c r="G36" i="4"/>
  <c r="H36" i="4"/>
  <c r="I36" i="4"/>
  <c r="J36" i="4"/>
  <c r="F37" i="4"/>
  <c r="G37" i="4"/>
  <c r="H37" i="4"/>
  <c r="I37" i="4"/>
  <c r="J37" i="4"/>
  <c r="F38" i="4"/>
  <c r="G38" i="4"/>
  <c r="H38" i="4"/>
  <c r="I38" i="4"/>
  <c r="J38" i="4"/>
  <c r="F39" i="4"/>
  <c r="G39" i="4"/>
  <c r="H39" i="4"/>
  <c r="I39" i="4"/>
  <c r="J39" i="4"/>
  <c r="F40" i="4"/>
  <c r="G40" i="4"/>
  <c r="H40" i="4"/>
  <c r="I40" i="4"/>
  <c r="J40" i="4"/>
  <c r="F41" i="4"/>
  <c r="G41" i="4"/>
  <c r="H41" i="4"/>
  <c r="I41" i="4"/>
  <c r="J41" i="4"/>
  <c r="F42" i="4"/>
  <c r="G42" i="4"/>
  <c r="H42" i="4"/>
  <c r="I42" i="4"/>
  <c r="J42" i="4"/>
  <c r="F43" i="4"/>
  <c r="G43" i="4"/>
  <c r="H43" i="4"/>
  <c r="I43" i="4"/>
  <c r="J43" i="4"/>
  <c r="F44" i="4"/>
  <c r="G44" i="4"/>
  <c r="H44" i="4"/>
  <c r="I44" i="4"/>
  <c r="J44" i="4"/>
  <c r="F45" i="4"/>
  <c r="G45" i="4"/>
  <c r="H45" i="4"/>
  <c r="I45" i="4"/>
  <c r="J45" i="4"/>
  <c r="F46" i="4"/>
  <c r="G46" i="4"/>
  <c r="H46" i="4"/>
  <c r="I46" i="4"/>
  <c r="J46" i="4"/>
  <c r="F47" i="4"/>
  <c r="G47" i="4"/>
  <c r="H47" i="4"/>
  <c r="I47" i="4"/>
  <c r="J47" i="4"/>
  <c r="F48" i="4"/>
  <c r="G48" i="4"/>
  <c r="H48" i="4"/>
  <c r="I48" i="4"/>
  <c r="J48" i="4"/>
  <c r="F49" i="4"/>
  <c r="G49" i="4"/>
  <c r="H49" i="4"/>
  <c r="I49" i="4"/>
  <c r="J49" i="4"/>
  <c r="F50" i="4"/>
  <c r="G50" i="4"/>
  <c r="H50" i="4"/>
  <c r="I50" i="4"/>
  <c r="J50" i="4"/>
  <c r="F51" i="4"/>
  <c r="G51" i="4"/>
  <c r="H51" i="4"/>
  <c r="I51" i="4"/>
  <c r="J51" i="4"/>
  <c r="F52" i="4"/>
  <c r="G52" i="4"/>
  <c r="H52" i="4"/>
  <c r="I52" i="4"/>
  <c r="J52" i="4"/>
  <c r="F53" i="4"/>
  <c r="G53" i="4"/>
  <c r="H53" i="4"/>
  <c r="I53" i="4"/>
  <c r="J53" i="4"/>
  <c r="F54" i="4"/>
  <c r="G54" i="4"/>
  <c r="H54" i="4"/>
  <c r="I54" i="4"/>
  <c r="J54" i="4"/>
  <c r="F55" i="4"/>
  <c r="G55" i="4"/>
  <c r="H55" i="4"/>
  <c r="I55" i="4"/>
  <c r="J55" i="4"/>
  <c r="F56" i="4"/>
  <c r="G56" i="4"/>
  <c r="H56" i="4"/>
  <c r="I56" i="4"/>
  <c r="J56" i="4"/>
  <c r="F57" i="4"/>
  <c r="G57" i="4"/>
  <c r="H57" i="4"/>
  <c r="I57" i="4"/>
  <c r="J57" i="4"/>
  <c r="G10" i="4"/>
  <c r="H10" i="4"/>
  <c r="I10" i="4"/>
  <c r="J10" i="4"/>
  <c r="F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5" i="4"/>
  <c r="M15" i="4"/>
  <c r="N15" i="4"/>
  <c r="O15" i="4"/>
  <c r="P15" i="4"/>
  <c r="Q15" i="4"/>
  <c r="L16" i="4"/>
  <c r="M16" i="4"/>
  <c r="N16" i="4"/>
  <c r="O16" i="4"/>
  <c r="P16" i="4"/>
  <c r="Q16" i="4"/>
  <c r="L17" i="4"/>
  <c r="M17" i="4"/>
  <c r="N17" i="4"/>
  <c r="O17" i="4"/>
  <c r="P17" i="4"/>
  <c r="Q17" i="4"/>
  <c r="L18" i="4"/>
  <c r="M18" i="4"/>
  <c r="N18" i="4"/>
  <c r="O18" i="4"/>
  <c r="P18" i="4"/>
  <c r="Q18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M10" i="4"/>
  <c r="N10" i="4"/>
  <c r="O10" i="4"/>
  <c r="P10" i="4"/>
  <c r="Q10" i="4"/>
  <c r="L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10" i="4"/>
  <c r="D52" i="4"/>
  <c r="D53" i="4"/>
  <c r="D54" i="4"/>
  <c r="D55" i="4"/>
  <c r="D56" i="4"/>
  <c r="D57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10" i="4"/>
  <c r="E47" i="4" l="1"/>
  <c r="E39" i="4"/>
  <c r="E31" i="4"/>
  <c r="E23" i="4"/>
  <c r="E13" i="4"/>
  <c r="E54" i="4"/>
  <c r="E46" i="4"/>
  <c r="E38" i="4"/>
  <c r="E30" i="4"/>
  <c r="E22" i="4"/>
  <c r="E14" i="4"/>
  <c r="E57" i="4"/>
  <c r="E49" i="4"/>
  <c r="E41" i="4"/>
  <c r="E33" i="4"/>
  <c r="E25" i="4"/>
  <c r="E17" i="4"/>
  <c r="E53" i="4"/>
  <c r="E45" i="4"/>
  <c r="E37" i="4"/>
  <c r="E29" i="4"/>
  <c r="E21" i="4"/>
  <c r="E52" i="4"/>
  <c r="E44" i="4"/>
  <c r="E36" i="4"/>
  <c r="E28" i="4"/>
  <c r="E20" i="4"/>
  <c r="E12" i="4"/>
  <c r="E55" i="4"/>
  <c r="E15" i="4"/>
  <c r="E50" i="4"/>
  <c r="E42" i="4"/>
  <c r="E34" i="4"/>
  <c r="E26" i="4"/>
  <c r="E18" i="4"/>
  <c r="E48" i="4"/>
  <c r="E40" i="4"/>
  <c r="E32" i="4"/>
  <c r="E24" i="4"/>
  <c r="E16" i="4"/>
  <c r="E10" i="4"/>
  <c r="E56" i="4"/>
  <c r="E51" i="4"/>
  <c r="E43" i="4"/>
  <c r="E35" i="4"/>
  <c r="E27" i="4"/>
  <c r="E19" i="4"/>
  <c r="E11" i="4"/>
  <c r="H7" i="4"/>
  <c r="J7" i="4"/>
  <c r="F7" i="4"/>
  <c r="I7" i="4"/>
  <c r="G7" i="4"/>
  <c r="N7" i="4"/>
  <c r="M7" i="4"/>
  <c r="Q7" i="4"/>
  <c r="P7" i="4"/>
  <c r="O7" i="4"/>
  <c r="L7" i="4"/>
  <c r="D7" i="4"/>
  <c r="C7" i="4"/>
  <c r="E7" i="4" l="1"/>
</calcChain>
</file>

<file path=xl/sharedStrings.xml><?xml version="1.0" encoding="utf-8"?>
<sst xmlns="http://schemas.openxmlformats.org/spreadsheetml/2006/main" count="1080" uniqueCount="444">
  <si>
    <t>RPC</t>
  </si>
  <si>
    <t>Arning</t>
  </si>
  <si>
    <t>LTT</t>
  </si>
  <si>
    <t>Aßen</t>
  </si>
  <si>
    <t>iAMB</t>
  </si>
  <si>
    <t>Blank</t>
  </si>
  <si>
    <t>OC</t>
  </si>
  <si>
    <t>Bolm</t>
  </si>
  <si>
    <t>LOM</t>
  </si>
  <si>
    <t>Boxx</t>
  </si>
  <si>
    <t>BioV-JRG</t>
  </si>
  <si>
    <t>Du</t>
  </si>
  <si>
    <t>IEK-9</t>
  </si>
  <si>
    <t>Eichel</t>
  </si>
  <si>
    <t>PCFC</t>
  </si>
  <si>
    <t>Heufer</t>
  </si>
  <si>
    <t>ZLW</t>
  </si>
  <si>
    <t>Isenhardt</t>
  </si>
  <si>
    <t>AVT.FVT</t>
  </si>
  <si>
    <t>Jupke</t>
  </si>
  <si>
    <t>MODES</t>
  </si>
  <si>
    <t>Khetan</t>
  </si>
  <si>
    <t>ITMC-K</t>
  </si>
  <si>
    <t>Klankermayer</t>
  </si>
  <si>
    <t>WSA</t>
  </si>
  <si>
    <t>Kneer</t>
  </si>
  <si>
    <t>MibiGen</t>
  </si>
  <si>
    <t>Lauterbach</t>
  </si>
  <si>
    <t>ITMC-L</t>
  </si>
  <si>
    <t>Leitner</t>
  </si>
  <si>
    <t>MBFD</t>
  </si>
  <si>
    <t>Leonhard</t>
  </si>
  <si>
    <t>AVT.Bio</t>
  </si>
  <si>
    <t>Magnus</t>
  </si>
  <si>
    <t>IEK-11</t>
  </si>
  <si>
    <t>Mayrhofer</t>
  </si>
  <si>
    <t>AVT.ERT</t>
  </si>
  <si>
    <t>Mechler</t>
  </si>
  <si>
    <t>AVT.SVT</t>
  </si>
  <si>
    <t>Mitsos</t>
  </si>
  <si>
    <t>IAEW</t>
  </si>
  <si>
    <t>Moser</t>
  </si>
  <si>
    <t>BioV</t>
  </si>
  <si>
    <t>Nickoll</t>
  </si>
  <si>
    <t>ITMC-P</t>
  </si>
  <si>
    <t>Palkovits</t>
  </si>
  <si>
    <t>Herres</t>
  </si>
  <si>
    <t>ITMC-GP</t>
  </si>
  <si>
    <t>Piccini</t>
  </si>
  <si>
    <t>TME</t>
  </si>
  <si>
    <t>Pischinger</t>
  </si>
  <si>
    <t>ITV</t>
  </si>
  <si>
    <t>Pitsch</t>
  </si>
  <si>
    <t>IBG1</t>
  </si>
  <si>
    <t>Rother</t>
  </si>
  <si>
    <t>IFAS</t>
  </si>
  <si>
    <t>Schmitz</t>
  </si>
  <si>
    <t>OC-FS</t>
  </si>
  <si>
    <t>Schoenebeck</t>
  </si>
  <si>
    <t>GDI</t>
  </si>
  <si>
    <t>Scholten</t>
  </si>
  <si>
    <t>AIA</t>
  </si>
  <si>
    <t>Schröder</t>
  </si>
  <si>
    <t>Kofo</t>
  </si>
  <si>
    <t>Schüth</t>
  </si>
  <si>
    <t>IAC</t>
  </si>
  <si>
    <t>Simon</t>
  </si>
  <si>
    <t>SOCECON</t>
  </si>
  <si>
    <t>Venghaus</t>
  </si>
  <si>
    <t>OM</t>
  </si>
  <si>
    <t>Walther</t>
  </si>
  <si>
    <t>CEC2</t>
  </si>
  <si>
    <t>Werlé</t>
  </si>
  <si>
    <t>CVT</t>
  </si>
  <si>
    <t>Wessling</t>
  </si>
  <si>
    <t>ITMC-W</t>
  </si>
  <si>
    <t>Wiegand</t>
  </si>
  <si>
    <t>HCIC</t>
  </si>
  <si>
    <t>Ziefle</t>
  </si>
  <si>
    <t>IfK</t>
  </si>
  <si>
    <t>Zobel</t>
  </si>
  <si>
    <t>Ammonia Combustion
(Heinz Pitsch)</t>
  </si>
  <si>
    <t>Carbon-based (drop-in) Fuels
(Stefan Pischinger)</t>
  </si>
  <si>
    <t>Liquid Energy Carrier for Fuel Cells
(Anna Mechler)</t>
  </si>
  <si>
    <t>Resilient &amp; Adaptive Conversion Systems
(Grit Walther)</t>
  </si>
  <si>
    <t>Sustainable Building Blocks, Monomers &amp; Solvents
(Regina Palkovits)</t>
  </si>
  <si>
    <t>SupStr</t>
  </si>
  <si>
    <t>BioAC</t>
  </si>
  <si>
    <t>LTT-K</t>
  </si>
  <si>
    <t>Koß</t>
  </si>
  <si>
    <t>Titel</t>
  </si>
  <si>
    <t>PI</t>
  </si>
  <si>
    <t>Pre- and post-utilization capture of CO2 with carbon molecular sieves</t>
  </si>
  <si>
    <t>CrA</t>
  </si>
  <si>
    <t>Integrated CO2 Capture &amp; Conversion
(Walter Leitner)</t>
  </si>
  <si>
    <t xml:space="preserve">Single-shot Raman spectroscopy for high temperature, gas phase flows, with and/or without chemistry. </t>
  </si>
  <si>
    <t>Multi-scalar imaging, based on Rayleigh scattering and PLIF techniques</t>
  </si>
  <si>
    <t>Absorption spectroscopy for high speed measurement of minor species</t>
  </si>
  <si>
    <t>CrB</t>
  </si>
  <si>
    <t>Laser-, Optical- and spectroscopic measurements of ammonia/hydrogen fuelled RCCI combustion concpets at engine-relevant conditions</t>
  </si>
  <si>
    <t>A browsable map of the surface structure and morphology of single atom alloy catalysts under various gaseous and solution environments</t>
  </si>
  <si>
    <t>Development of computational methods for rapid estimation of the dielectric response of oxide, nitride and carbide-based catalysts to microwave radiations</t>
  </si>
  <si>
    <t>Development of TOFHED, a tool for heterogenous event detection in reactive molecular dynamics simulations</t>
  </si>
  <si>
    <t>Flexible Biohybrid Platform Molecules</t>
  </si>
  <si>
    <t>Data-driven development of homogeneous catalysts for reduction reactions</t>
  </si>
  <si>
    <t>Development of homogeneous electrocatalysts for CO2 upgrading</t>
  </si>
  <si>
    <t>Selective bond activation via the Frustrated Lewis Pair concept</t>
  </si>
  <si>
    <t>First Generation Biofuels and the Water-Energy-Food Nexus: Tracing the socio-political implications</t>
  </si>
  <si>
    <t>FD&amp;Sys</t>
  </si>
  <si>
    <t>Fostering a Sustainable Future Through Diversity &amp; Inclusion</t>
  </si>
  <si>
    <t xml:space="preserve">Risk Measurement &amp; Risk Evaluation for Global Feedstock Supply and Conversion Systems </t>
  </si>
  <si>
    <t xml:space="preserve">Analysis and Design of Resilient Conversion Systems </t>
  </si>
  <si>
    <t xml:space="preserve">Long-term Transformation Strategies </t>
  </si>
  <si>
    <t xml:space="preserve">Stakeholders and Incentives in Conversion System Transformation </t>
  </si>
  <si>
    <t>Proton-detected and real-time solid-state NMR in catalysis</t>
  </si>
  <si>
    <t>Multiphase Electrochemical Systems</t>
  </si>
  <si>
    <t>Electrochemical CO2 capture and conversion with advanced geometries</t>
  </si>
  <si>
    <t>Automized Optimization of Electrochemical Reaction Systems</t>
  </si>
  <si>
    <t>Intensified Processes through Paired Electrolysis and Process Integration</t>
  </si>
  <si>
    <t>Planetary Bondaries: Prospective global sustainability assessment of sector-coupled fuel supply chains</t>
  </si>
  <si>
    <t>Flexible Green Chemical Synthesis: Enhancing the Resilience of Fuel, Energy, and Chemical Supply</t>
  </si>
  <si>
    <t>Sustainable applications for NH3 as fuel and feedstock</t>
  </si>
  <si>
    <t>Dynamic Modelling of Integrated CO2 Conversion Cycles</t>
  </si>
  <si>
    <t>In-Silico Molecular Design</t>
  </si>
  <si>
    <t>ChemTraYzer: Automatic Chemical reaction network exploration</t>
  </si>
  <si>
    <t>Bioprocess Monitoring and Control for Screening Experiments</t>
  </si>
  <si>
    <t>Optical Diagnostics for Electrochemical and Catalytic Processes</t>
  </si>
  <si>
    <t xml:space="preserve">Assessment framework (labels) for carbon-based (drop-in) fuels    </t>
  </si>
  <si>
    <t>Perception and acceptance for novel multifunctional feedstocks and renewable energy chains</t>
  </si>
  <si>
    <t>Perceptions of justice  and fairness as an assessment component in the trias between acceptance, economic and policy framing</t>
  </si>
  <si>
    <t>Cultural Frames and Geo-perspective for social acceptance and justice across cultures</t>
  </si>
  <si>
    <t>Optimization of engine parameters for enhanced fuel mixing</t>
  </si>
  <si>
    <t>Thermoacoustic Analysis of Ammonia-Hydrogen Combustion</t>
  </si>
  <si>
    <t>AI/ML based analysis of cycle-to-cycle variations (CCV) in periodic flows</t>
  </si>
  <si>
    <t>Flow field and multiphase flows in fuels cells: influence of liquid energy carriers</t>
  </si>
  <si>
    <t>Mechanochemistry with carbon dioxide (CO2) and ammonia (NH3)</t>
  </si>
  <si>
    <t>Catalytic deN2O: Mitigating N2O Formation and Emission in NH3Combustion</t>
  </si>
  <si>
    <t>Microwave-enabled ICCU</t>
  </si>
  <si>
    <t>Fuel intake and its influence on engine oil properties</t>
  </si>
  <si>
    <t xml:space="preserve">Compatibility of alternative fuels and metallic/polymeric materials </t>
  </si>
  <si>
    <t>Tribology of sealing materials with regard to alternative fuels (system perspective &amp; fuel design)</t>
  </si>
  <si>
    <t>Anhydrous methanol oxidation for the efficient production of value-added platform chemicals</t>
  </si>
  <si>
    <t>Impact of the Electrolyte on the Catalytic Performance by the Combination of Half-Cell-Reactions</t>
  </si>
  <si>
    <t>Direct Ammonia Fuel Cells – Electrochemical Ammonia Oxidation</t>
  </si>
  <si>
    <t>Direct Liquid Fuel Fuel Cells – Innovative fuels for energy harvesting</t>
  </si>
  <si>
    <t>Formaldehyde – missing member of CO2 electroreduction</t>
  </si>
  <si>
    <t>Electroreduction of CO2 ex-feeds towards complex molecules</t>
  </si>
  <si>
    <t>Direct Electrochemical Valorization of Cellulose</t>
  </si>
  <si>
    <t>Levoglucosenone (LGO) – a platform molecule for organic electrosyntheses</t>
  </si>
  <si>
    <t>Numerical Optimization for Biotechnological Building Blocks</t>
  </si>
  <si>
    <t>Integrated Design of Drop-In Fuel Production and Combustion</t>
  </si>
  <si>
    <t xml:space="preserve">Screening and Design of Integrated Carbon Capture and Conversion Processes </t>
  </si>
  <si>
    <t>Liquid Energy Carriers for Fuel Cells: From Liquid Fuel Production to Efficient Utilization</t>
  </si>
  <si>
    <t>Combined stochastic and robust approaches for adaptive &amp; resilient processes</t>
  </si>
  <si>
    <t>tbd</t>
  </si>
  <si>
    <t>In Operando NMR Spectroscopy &amp; Imaging: A New Method for the Toolbelt of Electrolysis Research</t>
  </si>
  <si>
    <t>Tackling the mission of near-zero-emission-transportation with the help of modern sampling techniques</t>
  </si>
  <si>
    <t>Fundamental investigation of flame propagation and flame-wall interaction at application relevant conditions</t>
  </si>
  <si>
    <t>Closing the Gap between High Accuracy Kinetic Modelling and Practical Application via Machine Learning Methods</t>
  </si>
  <si>
    <t xml:space="preserve">Liquid Ammonia Injection </t>
  </si>
  <si>
    <t xml:space="preserve">Insight into Nanostructured Catalysis </t>
  </si>
  <si>
    <t xml:space="preserve">Desorption in Liquid H2 Carriers </t>
  </si>
  <si>
    <t>Unlocking the Potential of Backward-Compatible Fuels: Enhancing Efficiency and Reducing Emissions On-road</t>
  </si>
  <si>
    <t xml:space="preserve">Efficient &amp; Clean Ammonia Combustion via Molecularly Controlled Combustion Systems </t>
  </si>
  <si>
    <t>Solid Oxide Fuel Cells – A Hot Topic: Investigating Liquid-Fueled SOFC’s Potential Across Varied Applications</t>
  </si>
  <si>
    <t>From Local Concerns to Global Impacts: Public Perceptions of Systemic Risks in the Interconnected Landscape of Renewable Resources</t>
  </si>
  <si>
    <t>Material matters: Risk perception of novel material streams, energy carriers and chemicals</t>
  </si>
  <si>
    <t>From Combustion to Conversion: Risk perceptions of Energy Conversion Systems</t>
  </si>
  <si>
    <t>Beyond TechTalk: Risk communication framework for resilient and adaptive conversion systems</t>
  </si>
  <si>
    <t>Integration of Ecotoxicity Assessment in sustainable energy development</t>
  </si>
  <si>
    <t>The effects of gaseous chemicals in whole life cycle of fuels on human health</t>
  </si>
  <si>
    <t>A multifunctional indicator system for biodiversity loss &amp; land use due to fuel production and use</t>
  </si>
  <si>
    <t>Meet current and future environmental policy requirements: environmental quality criteria for fuels</t>
  </si>
  <si>
    <t>Direct NH3 Fuel Cell</t>
  </si>
  <si>
    <t>Formic acid as liquid energy carrier for Fuel Cells</t>
  </si>
  <si>
    <t>Exhaust Gas Aftertreatment Concept for Carbon-Free Fuels</t>
  </si>
  <si>
    <t xml:space="preserve">Designing a direct alcohol fuel cell based on biocatalysts </t>
  </si>
  <si>
    <t>Towards a sustainable production of ‘green’ ester solvents</t>
  </si>
  <si>
    <t>CO2 negative biosynthesis by mixed culture of lithoautotrophic and heterotrophic bacteria</t>
  </si>
  <si>
    <t>Electro-driven synthesis of building blocks</t>
  </si>
  <si>
    <t>New bioplastics from sustainable material cycles</t>
  </si>
  <si>
    <t>Recycling of polyesters – valorization of waste</t>
  </si>
  <si>
    <t>In silico screening of zeolite catalysts for biomass conversion</t>
  </si>
  <si>
    <t>Policy Impact Assessment, Regulation, and Policy Optimization</t>
  </si>
  <si>
    <t>Behavioral Impacts on Scale-Up and Market Diffusion</t>
  </si>
  <si>
    <t>Experimental investigation of high-pressure turbulent combustion of ammonia blends</t>
  </si>
  <si>
    <t>DNS-driven development of predictive LES model for NH3 combustion</t>
  </si>
  <si>
    <t>High-fidelity multiphysics numerical simulations and model development for multiphase flows in electrochemical systems</t>
  </si>
  <si>
    <t xml:space="preserve">Integrating alkaline carbon capture and carboxylic acid production by electrochemical pH management </t>
  </si>
  <si>
    <t xml:space="preserve">Evaluation of biochemical pathways to synthetic biofuels </t>
  </si>
  <si>
    <t xml:space="preserve">Synthesis of monomers from renewable carbon sources </t>
  </si>
  <si>
    <t>Upgrading of formaldehyde from CO2 capture using biocatalysis</t>
  </si>
  <si>
    <t>Combining microbial cell factories and synthetic enzyme cascades for biomass refinement: what is the most sustainable overall concept?</t>
  </si>
  <si>
    <t>Multi-step catalysed processes in micro-aqueous reaction systems combining biotransformations and chemical catalysis</t>
  </si>
  <si>
    <t>From Cracking to Building: Novel pathways to drop in fuels</t>
  </si>
  <si>
    <t>From Analytic to Predictive: New catalysts for new reactions</t>
  </si>
  <si>
    <t xml:space="preserve">New concepts for ABE fermentation with in-situ product recovery of butanol </t>
  </si>
  <si>
    <t>Biomethanation of exhaust CO2 to power Natural Gas Vehicles (MethPower)</t>
  </si>
  <si>
    <t>Insights into catalyst interfaces with X-rays</t>
  </si>
  <si>
    <t>Hydrogen-related diffusion dynamics and proton positions from neutron scattering</t>
  </si>
  <si>
    <t xml:space="preserve">Digital design framework for flexible and adaptive multiphase reactors: combining first-principles and data-driven approaches </t>
  </si>
  <si>
    <t xml:space="preserve">Novel separation techniques for fuels, building blocks, and monomers </t>
  </si>
  <si>
    <t xml:space="preserve">Design and operation of an adaptive autonomous multiphase reactor </t>
  </si>
  <si>
    <t xml:space="preserve">Non-thermal Functionalization of Olefins for Biohybrid Applications and Polymer Precursors </t>
  </si>
  <si>
    <t>#ProjectPitches</t>
  </si>
  <si>
    <t>KT (Workshop)</t>
  </si>
  <si>
    <t>Subgroup (Workshop)</t>
  </si>
  <si>
    <t>IEK-1</t>
  </si>
  <si>
    <t>Vaßen</t>
  </si>
  <si>
    <t>Project_No</t>
  </si>
  <si>
    <t>Sub</t>
  </si>
  <si>
    <t>Title</t>
  </si>
  <si>
    <t>PI_short</t>
  </si>
  <si>
    <t>institute</t>
  </si>
  <si>
    <t>share</t>
  </si>
  <si>
    <t>CA1-1-01</t>
  </si>
  <si>
    <t>CrA-1</t>
  </si>
  <si>
    <t>Metal catalysis for the synthesis of bio-hybrid fuels</t>
  </si>
  <si>
    <t>CA1-1-02</t>
  </si>
  <si>
    <t>CrA-3</t>
  </si>
  <si>
    <t>Correlative Online EPR / NMR investigation of electrodes and electro-catalytic reactions</t>
  </si>
  <si>
    <t>CA1-1-03a</t>
  </si>
  <si>
    <t>CrB-1</t>
  </si>
  <si>
    <t>High-accuracy ab initio rate constants for key reactions in bio-hybrid fuel combustion</t>
  </si>
  <si>
    <t>HGD</t>
  </si>
  <si>
    <t>CA1-1-03b</t>
  </si>
  <si>
    <t>CA1-1-04</t>
  </si>
  <si>
    <t>CrA-2</t>
  </si>
  <si>
    <t>Surface Immobilization of Molecular Electrocatalysts for bio-hybrid fuel synthesis</t>
  </si>
  <si>
    <t>CA1-1-05</t>
  </si>
  <si>
    <t>Adaptive Catalytic Systems</t>
  </si>
  <si>
    <t>CA1-1-06</t>
  </si>
  <si>
    <t>Organometallic Electrocatalysis</t>
  </si>
  <si>
    <t>CA1-1-07</t>
  </si>
  <si>
    <t>Exploration of blend and soot chemistry using reactive molecular dynamics simulations</t>
  </si>
  <si>
    <t>CA1-1-08</t>
  </si>
  <si>
    <t>Stability of catalysts and electrodes for bio-hybrid fuel synthesis</t>
  </si>
  <si>
    <t>CA1-1-09</t>
  </si>
  <si>
    <t>Chemo- and Electrochemical CO2 activation: from molecular understanding and electrode materials to integrated process concepts</t>
  </si>
  <si>
    <t>CA1-1-10</t>
  </si>
  <si>
    <t>Functional understanding of OER electrodes for developing efficient hydrogen-producing electrolyzers</t>
  </si>
  <si>
    <t>Schlögl</t>
  </si>
  <si>
    <t>CEC</t>
  </si>
  <si>
    <t>CA1-1-11</t>
  </si>
  <si>
    <t>Exploring the Synergistic Power of Bimetallic Metal Catalysts for Selective Bond Manipulations and Value-adding Transformations: A combined Experimental &amp; Computational Approach</t>
  </si>
  <si>
    <t>CA1-1-12</t>
  </si>
  <si>
    <t>Controlled Photocatalytic Formation of Carboxylic Acid from Formate Salts</t>
  </si>
  <si>
    <t>CA1-1-13</t>
  </si>
  <si>
    <t>CA1-1-14</t>
  </si>
  <si>
    <t>Flex Fund on the Integrated Capture and Conversion of CO2 into Methanol Using Sorption-Enhanced Catalysts</t>
  </si>
  <si>
    <t>CA1-2-01</t>
  </si>
  <si>
    <t>Efficient microbial synthesis of fatty acid derivatives as intermediates for the synthesis of novel fuel molecules</t>
  </si>
  <si>
    <t>CA1-2-01-FF</t>
  </si>
  <si>
    <t>FF-HAA als vielversprechendes Intermediat im FSC</t>
  </si>
  <si>
    <t>Agler</t>
  </si>
  <si>
    <t>HKI</t>
  </si>
  <si>
    <t>CA1-2-02</t>
  </si>
  <si>
    <t>CO2-negative production of itaconate</t>
  </si>
  <si>
    <t>CA1-2-03</t>
  </si>
  <si>
    <t>CO2-neutral, microbial dicarboxylic acid production from C1 carbon sources</t>
  </si>
  <si>
    <t>CA1-2-04</t>
  </si>
  <si>
    <t>Experimental investigations of combustion kinetics using shock tubes</t>
  </si>
  <si>
    <t>CA1-2-05</t>
  </si>
  <si>
    <t>Measurement of ignition delay time and species concentrations using rapid compression machine, gas chromatography - mass spectrometry and laser absorption techniques</t>
  </si>
  <si>
    <t>CA1-2-06</t>
  </si>
  <si>
    <t>Tailor-made catalyst systems for selective C-C bond formation towards bio-hybrid fuel synthesis</t>
  </si>
  <si>
    <t>CA1-2-07</t>
  </si>
  <si>
    <t>Tailor-made catalyst systems for selective C-O bond formation towards bio-hybrid fuel synthesis</t>
  </si>
  <si>
    <t>CA1-2-08</t>
  </si>
  <si>
    <t>Adapted Reaction Systems for bio-hybrid fuel synthesis in water and continuous flow systems</t>
  </si>
  <si>
    <t>CA1-2-09</t>
  </si>
  <si>
    <t>C1-Building Blocks for Fermentation</t>
  </si>
  <si>
    <t>CA1-2-10</t>
  </si>
  <si>
    <t>High-throughput screening of electrodes for synthesis of bio-hybrid fuels</t>
  </si>
  <si>
    <t>CA1-2-11</t>
  </si>
  <si>
    <t>Bilevel Optimization for Metabolic Engineering</t>
  </si>
  <si>
    <t>CA1-2-12</t>
  </si>
  <si>
    <t>Kolbe/non-Kolbe Electrolysis of biogenic acids and beyond</t>
  </si>
  <si>
    <t>CA1-2-13</t>
  </si>
  <si>
    <t>Molecular Recognition and Adaptive Catalysts for Multiscale Control of Reactive Systems</t>
  </si>
  <si>
    <t>CA1-2-14</t>
  </si>
  <si>
    <t>Counterflow experiments of combustion chemistry and pollutant formation processes under novel clean propulsion system conditions</t>
  </si>
  <si>
    <t>CA1-2-15</t>
  </si>
  <si>
    <t>Investigation of low temperature combustion chemistry within a novel integrated kinetic model development framework</t>
  </si>
  <si>
    <t>CA1-2-16</t>
  </si>
  <si>
    <t>Efficient formaldehyde synthesis for realizing highly economical synthetic fuels</t>
  </si>
  <si>
    <t>CA1-2-16alt</t>
  </si>
  <si>
    <t>CA1-2-17</t>
  </si>
  <si>
    <t>Integrating production of celloligomers and their conversion to fuels into a fluctuating electricity system</t>
  </si>
  <si>
    <t>CA1-2-18</t>
  </si>
  <si>
    <t>How to cross the border – effective process designs for hybrid processes combining transformations with microbial cell factories and chemo-enzymatic cascades</t>
  </si>
  <si>
    <t>CA1-2-19</t>
  </si>
  <si>
    <t>Industrial Electrochemistry (start 2022)</t>
  </si>
  <si>
    <t>CA1-2-20</t>
  </si>
  <si>
    <t>Bio-Electro Catalysis (start 2022)</t>
  </si>
  <si>
    <t>CA1-2-21</t>
  </si>
  <si>
    <t>In-situ High-energy X-ray Scattering Insights into Catalysts</t>
  </si>
  <si>
    <t>CA1-2-22</t>
  </si>
  <si>
    <t>Active centers in heterogeneous catalysts studied by solid-state NMR spectroscopy</t>
  </si>
  <si>
    <t>CA1-2-23</t>
  </si>
  <si>
    <t>Modeling and Simulation in Catalysis</t>
  </si>
  <si>
    <t>CA1-2-24</t>
  </si>
  <si>
    <t>Upgrading small molecules from renewable resources combining chemo- and biocatalytic conversions (UpCON)</t>
  </si>
  <si>
    <t>CA2-1-01</t>
  </si>
  <si>
    <t>Flexible microfluidic platform for thermophysical property data of electrolytes</t>
  </si>
  <si>
    <t>CA2-1-02</t>
  </si>
  <si>
    <t>Design framework for multiphase reaction systems</t>
  </si>
  <si>
    <t>CA2-1-03</t>
  </si>
  <si>
    <t>Experimental and model-based analysis of multiphase and electrochemical reaction systems</t>
  </si>
  <si>
    <t>CA2-1-04</t>
  </si>
  <si>
    <t>Catalyst Compartmentalization</t>
  </si>
  <si>
    <t>CA2-1-05</t>
  </si>
  <si>
    <t>Intrinsic design of electrodes for electro-catalytic reactions</t>
  </si>
  <si>
    <t>CA2-1-06</t>
  </si>
  <si>
    <t>Adaptive and integrated electrolysis of furans to versatile products</t>
  </si>
  <si>
    <t>CA2-1-07</t>
  </si>
  <si>
    <t>Tubular copper electrode reactor for carbon dioxide reduction to CO and hydrocarbon fuel additives (DMC)</t>
  </si>
  <si>
    <t>CA2-1-08</t>
  </si>
  <si>
    <t>Slurry electrode reactor for fuel generation</t>
  </si>
  <si>
    <t>CA2-1-09</t>
  </si>
  <si>
    <t>Carbon dioxide reconversion (ReCO2n) to fuels on electrospun carbon fibre electrodes with embedded catalysts</t>
  </si>
  <si>
    <t>CA2-1-10</t>
  </si>
  <si>
    <t>TRT</t>
  </si>
  <si>
    <t>Systematic development of an overall process concept from biomass to cyclic acetals</t>
  </si>
  <si>
    <t>CA2-1-11</t>
  </si>
  <si>
    <t>Porous Substrates for Gas Phase Reactor Systems</t>
  </si>
  <si>
    <t>Linkhorst</t>
  </si>
  <si>
    <t>CVT-JRG</t>
  </si>
  <si>
    <t>CA2-2-01</t>
  </si>
  <si>
    <t>CrB-2</t>
  </si>
  <si>
    <t>Fundamental investigation of spray and droplet interaction phenomena in advanced combustion systems</t>
  </si>
  <si>
    <t>CA2-2-02</t>
  </si>
  <si>
    <t>Fuel-adapted manipulation of nozzle-internal and external breakup mechanisms for molecularlycontrolled mixture formation</t>
  </si>
  <si>
    <t>CA2-2-03</t>
  </si>
  <si>
    <t>CrB-3</t>
  </si>
  <si>
    <t>Experimental In-Cylinder Flow Field Investigation of Molecularly-Controlled Combustion Systems</t>
  </si>
  <si>
    <t>CA2-2-04</t>
  </si>
  <si>
    <t>Laser spectroscopic investigation of advanced combustion concepts in a high-swirl research engine and a high-pressure vessel</t>
  </si>
  <si>
    <t>CA2-2-05a</t>
  </si>
  <si>
    <t>Experimental investigation of catalytic coating under engine relevant conditions</t>
  </si>
  <si>
    <t>CA2-2-05b</t>
  </si>
  <si>
    <t>CA2-2-06</t>
  </si>
  <si>
    <t>Flame initiation and propagation in turbulent multifuel fields under high pressure</t>
  </si>
  <si>
    <t>CA2-2-07</t>
  </si>
  <si>
    <t>Fundamental numerical investigation of molecularlycontrolled multi-fuel ultra-lean combustion concepts and model development for system optimization</t>
  </si>
  <si>
    <t>CA2-2-08</t>
  </si>
  <si>
    <t>Novel measurement methods for high pressure and temperature rheology</t>
  </si>
  <si>
    <t>CA2-2-09</t>
  </si>
  <si>
    <t>Flame- and spray-wall interactions influence on unburned hydrocarbons and carbon monoxide emissions</t>
  </si>
  <si>
    <t>CA2-2-09-FF</t>
  </si>
  <si>
    <t>Thermal coating development</t>
  </si>
  <si>
    <t>CA2-2-10</t>
  </si>
  <si>
    <t>Fundamental optical investigation of molecularly controlled combustion</t>
  </si>
  <si>
    <t>CA2-2-11</t>
  </si>
  <si>
    <t>High-fidelity numerical simulations and model development for fuel injection in advanced combustion systems</t>
  </si>
  <si>
    <t>CA2-2-12</t>
  </si>
  <si>
    <t>Fuel Defined Numerical Optimization of IC Engines</t>
  </si>
  <si>
    <t>CA2-2-13</t>
  </si>
  <si>
    <t>Molecularly-controlled High Swirl Combustion Concept</t>
  </si>
  <si>
    <t>CA2-2-14</t>
  </si>
  <si>
    <t>Molecularly-controlled High Tumble Combustion Concept</t>
  </si>
  <si>
    <t>CA2-2-15</t>
  </si>
  <si>
    <t>Local analysis and evaluation of innovative fueladaptive exhaust-gas abatement and aftertreatment strategies</t>
  </si>
  <si>
    <t>CA2-2-16</t>
  </si>
  <si>
    <t>Adaptive catalysts and catalytic systems for the exhaust aftertreatment of advanced combustion processes</t>
  </si>
  <si>
    <t>CA2-2-17</t>
  </si>
  <si>
    <t>InnoEx – Innovative Exhaust Abatement over Singleatom Catalysts</t>
  </si>
  <si>
    <t>CA2-2-18</t>
  </si>
  <si>
    <t>Design of a highly efficient exhaust aftertreatment system for lean burn engines with advanced low temperature performance</t>
  </si>
  <si>
    <t>CA2-2-19</t>
  </si>
  <si>
    <t>Multi-scale Modelling of Interfacial Conversion Phenomena (start 2021)</t>
  </si>
  <si>
    <t>CA2-2-20</t>
  </si>
  <si>
    <t>Exploration Project: non-H2 Fuel Cells</t>
  </si>
  <si>
    <t>CA2-2-21</t>
  </si>
  <si>
    <t>Investigation of the Material Compatibility of bio-hybrid Fuels and Fuel Blends</t>
  </si>
  <si>
    <t>CA2-JRG</t>
  </si>
  <si>
    <t>Additive Fabrication of Novel Electrodes</t>
  </si>
  <si>
    <t>CA3-1-01</t>
  </si>
  <si>
    <t>FDF</t>
  </si>
  <si>
    <t>Holistic assessment of bio-hybrid fuels with multiscale multi-perspective consequential life cycle assessment</t>
  </si>
  <si>
    <t>CA3-1-02</t>
  </si>
  <si>
    <t>Green Toxicology for the Prediction of Fuel Mixtures</t>
  </si>
  <si>
    <t>CA3-1-03</t>
  </si>
  <si>
    <t>The effects of bio-hybrid fuel exhaust on human health</t>
  </si>
  <si>
    <t>CA3-1-04</t>
  </si>
  <si>
    <t>Integrated screening of bio-hybrid fuel processes and products</t>
  </si>
  <si>
    <t>CA3-1-05a</t>
  </si>
  <si>
    <t>Fuel Design - Characteristic Fuel Numbers</t>
  </si>
  <si>
    <t>CA3-1-05b</t>
  </si>
  <si>
    <t>CA3-1-06</t>
  </si>
  <si>
    <t>Integrating toxicity and environmental impacts into the Life Cycle Assessment of bio-hybrid fuels</t>
  </si>
  <si>
    <t>CA3-2-01</t>
  </si>
  <si>
    <t>Automated integrated design method for molecules and processes by learning from optimally designed experiments</t>
  </si>
  <si>
    <t>CA3-2-02</t>
  </si>
  <si>
    <t>Benign by design: Integrating molecular and process design into life-cycle assessment</t>
  </si>
  <si>
    <t>CA3-2-03</t>
  </si>
  <si>
    <t>Socio-Economic Analysis &amp; Public Acceptance: Chemistry and Technology Input</t>
  </si>
  <si>
    <t>CA3-2-04</t>
  </si>
  <si>
    <t>Dynamic Production Plants</t>
  </si>
  <si>
    <t>CA3-2-05</t>
  </si>
  <si>
    <t>Target-oriented optimal experimental design for optimal model-based process design</t>
  </si>
  <si>
    <t>CA3-2-06</t>
  </si>
  <si>
    <t>Parameters for process and value chain design induced by the electrical power system</t>
  </si>
  <si>
    <t>CA3-2-07</t>
  </si>
  <si>
    <t>Impact of regulatory policies on the fuel system</t>
  </si>
  <si>
    <t>CA3-2-08</t>
  </si>
  <si>
    <t>Design of hybrid fuel supply chains in an uncertain environment</t>
  </si>
  <si>
    <t>CA3-2-09</t>
  </si>
  <si>
    <t>Public perception and acceptance of innovative fuels as integral corrective on the fuel demand side</t>
  </si>
  <si>
    <t>CA3-2-10</t>
  </si>
  <si>
    <t>Empirical Socio-Economic Analysis</t>
  </si>
  <si>
    <t>CA3-2-11</t>
  </si>
  <si>
    <t>Risk Perception and Communication</t>
  </si>
  <si>
    <t>CA3-JRG</t>
  </si>
  <si>
    <t>Toxicity Assessment and Prediction</t>
  </si>
  <si>
    <t>EO-1-01</t>
  </si>
  <si>
    <t>Equal Opportunities Management</t>
  </si>
  <si>
    <t>Institute</t>
  </si>
  <si>
    <t>SupStr-1</t>
  </si>
  <si>
    <t>IMA</t>
  </si>
  <si>
    <t>Sublementary Cluster Activities</t>
  </si>
  <si>
    <t>#ProjectsToday</t>
  </si>
  <si>
    <t>BioTec</t>
  </si>
  <si>
    <t>Fyta</t>
  </si>
  <si>
    <t>?</t>
  </si>
  <si>
    <t>Waldvogel</t>
  </si>
  <si>
    <t>JRG</t>
  </si>
  <si>
    <t>Development and optimization of a new class of catalytic coatings</t>
  </si>
  <si>
    <t>Workshop</t>
  </si>
  <si>
    <t>Selected Projects</t>
  </si>
  <si>
    <t>Ammonia Conversion
(Heinz Pitsch)</t>
  </si>
  <si>
    <t>Carbon-based Fuel Conversion
(Stefan Pischinger)</t>
  </si>
  <si>
    <t>#ProjectsFSC2025+</t>
  </si>
  <si>
    <t>#</t>
  </si>
  <si>
    <t>Institut</t>
  </si>
  <si>
    <t>Emission Management via Mobile Spray-Based Carbon Capture</t>
  </si>
  <si>
    <t>Integrated, multi-scale evaluation of biochemical pathways to synthetic biofuels</t>
  </si>
  <si>
    <t>Trioxane based production of sustainable building blocks and fuels</t>
  </si>
  <si>
    <t>ML-assisted kinetic model development for low- and zero-carbon drop-in fuels</t>
  </si>
  <si>
    <t>Combustion-integrated Catalytic NH3 Decomposition &amp; Off-gas Treatment</t>
  </si>
  <si>
    <t>Flexible catalyst platform for single site and single atom materials</t>
  </si>
  <si>
    <t xml:space="preserve">Electrified catalytic transformations </t>
  </si>
  <si>
    <t>Dynamic Sorption-Enhanced Catalysis</t>
  </si>
  <si>
    <t>From Optimized to Adaptive:Integrated catalyticsystemsforCO2captureand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</si>
</sst>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612158"/>
        <bgColor indexed="64"/>
      </patternFill>
    </fill>
    <fill>
      <patternFill patternType="solid">
        <fgColor rgb="FF0098A1"/>
        <bgColor indexed="64"/>
      </patternFill>
    </fill>
    <fill>
      <patternFill patternType="solid">
        <fgColor rgb="FF00549F"/>
        <bgColor indexed="64"/>
      </patternFill>
    </fill>
    <fill>
      <patternFill patternType="solid">
        <fgColor rgb="FFBDCD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C9E8"/>
        <bgColor indexed="64"/>
      </patternFill>
    </fill>
    <fill>
      <patternFill patternType="solid">
        <fgColor rgb="FFFFF4D1"/>
        <bgColor indexed="64"/>
      </patternFill>
    </fill>
    <fill>
      <patternFill patternType="solid">
        <fgColor rgb="FFFCFFD1"/>
        <bgColor indexed="64"/>
      </patternFill>
    </fill>
    <fill>
      <patternFill patternType="solid">
        <fgColor rgb="FFC1FCFF"/>
        <bgColor indexed="64"/>
      </patternFill>
    </fill>
    <fill>
      <patternFill patternType="solid">
        <fgColor rgb="FFABFBFF"/>
        <bgColor indexed="64"/>
      </patternFill>
    </fill>
    <fill>
      <patternFill patternType="solid">
        <fgColor rgb="FFD5EB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9" fontId="0" fillId="0" borderId="0" xfId="1" applyFont="1"/>
    <xf numFmtId="0" fontId="0" fillId="0" borderId="0" xfId="0" applyFont="1" applyFill="1"/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4" fillId="9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0" fontId="4" fillId="11" borderId="0" xfId="0" applyFont="1" applyFill="1" applyAlignment="1">
      <alignment horizontal="center" wrapText="1"/>
    </xf>
    <xf numFmtId="0" fontId="4" fillId="1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horizontal="center" wrapText="1"/>
    </xf>
  </cellXfs>
  <cellStyles count="2">
    <cellStyle name="Prozent" xfId="1" builtinId="5"/>
    <cellStyle name="Standard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D5EBFF"/>
      <color rgb="FFABFBFF"/>
      <color rgb="FFD1E9FF"/>
      <color rgb="FFC1FCFF"/>
      <color rgb="FFFCFFD1"/>
      <color rgb="FFFFF4D1"/>
      <color rgb="FFEDC9E8"/>
      <color rgb="FF00549F"/>
      <color rgb="FF006165"/>
      <color rgb="FF0098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A551-BDF5-4F77-932D-313966924178}">
  <dimension ref="A1:Q57"/>
  <sheetViews>
    <sheetView tabSelected="1" zoomScale="70" zoomScaleNormal="70" workbookViewId="0">
      <selection activeCell="C32" sqref="C32"/>
    </sheetView>
  </sheetViews>
  <sheetFormatPr baseColWidth="10" defaultRowHeight="14.5" x14ac:dyDescent="0.35"/>
  <cols>
    <col min="1" max="1" width="11" style="13" bestFit="1" customWidth="1"/>
    <col min="2" max="2" width="14.1796875" style="13" bestFit="1" customWidth="1"/>
    <col min="3" max="3" width="15.6328125" style="6" bestFit="1" customWidth="1"/>
    <col min="4" max="4" width="15.54296875" style="6" bestFit="1" customWidth="1"/>
    <col min="5" max="5" width="19.7265625" style="6" bestFit="1" customWidth="1"/>
    <col min="6" max="6" width="25.6328125" style="15" customWidth="1"/>
    <col min="7" max="10" width="25.6328125" style="17" customWidth="1"/>
    <col min="11" max="11" width="5" style="58" customWidth="1"/>
    <col min="12" max="12" width="25.6328125" style="15" customWidth="1"/>
    <col min="13" max="17" width="25.6328125" style="17" customWidth="1"/>
    <col min="18" max="18" width="6" customWidth="1"/>
  </cols>
  <sheetData>
    <row r="1" spans="1:17" x14ac:dyDescent="0.35">
      <c r="A1" s="27"/>
      <c r="B1" s="27"/>
      <c r="C1" s="52"/>
      <c r="D1" s="52"/>
      <c r="E1" s="52"/>
      <c r="G1" s="15"/>
      <c r="H1" s="15"/>
      <c r="I1" s="15"/>
      <c r="J1" s="15"/>
      <c r="K1" s="55"/>
      <c r="M1" s="15"/>
      <c r="N1" s="15"/>
      <c r="O1" s="15"/>
      <c r="P1" s="15"/>
      <c r="Q1" s="15"/>
    </row>
    <row r="2" spans="1:17" x14ac:dyDescent="0.35">
      <c r="A2" s="27"/>
      <c r="B2" s="27"/>
      <c r="C2" s="52"/>
      <c r="D2" s="52"/>
      <c r="E2" s="52"/>
      <c r="G2" s="15"/>
      <c r="H2" s="15"/>
      <c r="I2" s="15"/>
      <c r="J2" s="15"/>
      <c r="K2" s="55"/>
      <c r="M2" s="15"/>
      <c r="N2" s="15"/>
      <c r="O2" s="15"/>
      <c r="P2" s="15"/>
      <c r="Q2" s="15"/>
    </row>
    <row r="3" spans="1:17" x14ac:dyDescent="0.35">
      <c r="A3" s="28"/>
      <c r="B3" s="28"/>
      <c r="C3" s="53"/>
      <c r="D3" s="53"/>
      <c r="E3" s="53"/>
      <c r="G3" s="15"/>
      <c r="H3" s="15"/>
      <c r="I3" s="15"/>
      <c r="J3" s="15"/>
      <c r="K3" s="55"/>
      <c r="M3" s="15"/>
      <c r="N3" s="15"/>
      <c r="O3" s="15"/>
      <c r="P3" s="15"/>
      <c r="Q3" s="15"/>
    </row>
    <row r="4" spans="1:17" x14ac:dyDescent="0.35">
      <c r="A4" s="29"/>
      <c r="B4" s="29"/>
      <c r="C4" s="53"/>
      <c r="D4" s="53"/>
      <c r="E4" s="53"/>
      <c r="G4" s="15"/>
      <c r="H4" s="15"/>
      <c r="I4" s="15"/>
      <c r="J4" s="15"/>
      <c r="K4" s="55"/>
      <c r="M4" s="15"/>
      <c r="N4" s="15"/>
      <c r="O4" s="15"/>
      <c r="P4" s="15"/>
      <c r="Q4" s="15"/>
    </row>
    <row r="5" spans="1:17" x14ac:dyDescent="0.35">
      <c r="A5" s="27"/>
      <c r="B5" s="27"/>
      <c r="C5" s="52"/>
      <c r="D5" s="52"/>
      <c r="E5" s="52"/>
      <c r="G5" s="15"/>
      <c r="H5" s="15"/>
      <c r="I5" s="15"/>
      <c r="J5" s="15"/>
      <c r="K5" s="55"/>
      <c r="M5" s="15"/>
      <c r="N5" s="15"/>
      <c r="O5" s="15"/>
      <c r="P5" s="15"/>
      <c r="Q5" s="15"/>
    </row>
    <row r="6" spans="1:17" x14ac:dyDescent="0.35">
      <c r="A6" s="27"/>
      <c r="B6" s="27"/>
      <c r="C6" s="52"/>
      <c r="D6" s="52"/>
      <c r="E6" s="52"/>
      <c r="F6" s="30" t="s">
        <v>429</v>
      </c>
      <c r="G6" s="30"/>
      <c r="H6" s="30"/>
      <c r="I6" s="30"/>
      <c r="J6" s="30"/>
      <c r="K6" s="56"/>
      <c r="L6" s="31" t="s">
        <v>428</v>
      </c>
      <c r="M6" s="31"/>
      <c r="N6" s="31"/>
      <c r="O6" s="31"/>
      <c r="P6" s="31"/>
      <c r="Q6" s="31"/>
    </row>
    <row r="7" spans="1:17" x14ac:dyDescent="0.35">
      <c r="A7" s="28"/>
      <c r="B7" s="28"/>
      <c r="C7" s="6">
        <f>SUM(C10:C66)</f>
        <v>117</v>
      </c>
      <c r="D7" s="6">
        <f t="shared" ref="D7:Q7" si="0">SUM(D10:D66)</f>
        <v>93</v>
      </c>
      <c r="E7" s="6">
        <f t="shared" si="0"/>
        <v>117</v>
      </c>
      <c r="F7" s="7">
        <f t="shared" ref="F7:J7" si="1">SUM(F10:F66)</f>
        <v>19.5</v>
      </c>
      <c r="G7" s="18">
        <f t="shared" si="1"/>
        <v>24.5</v>
      </c>
      <c r="H7" s="21">
        <f t="shared" si="1"/>
        <v>21.5</v>
      </c>
      <c r="I7" s="8">
        <f t="shared" si="1"/>
        <v>16.5</v>
      </c>
      <c r="J7" s="9">
        <f t="shared" si="1"/>
        <v>35</v>
      </c>
      <c r="K7" s="55"/>
      <c r="L7" s="32">
        <f t="shared" si="0"/>
        <v>14</v>
      </c>
      <c r="M7" s="33">
        <f t="shared" si="0"/>
        <v>23</v>
      </c>
      <c r="N7" s="34">
        <f t="shared" si="0"/>
        <v>8</v>
      </c>
      <c r="O7" s="35">
        <f t="shared" si="0"/>
        <v>21</v>
      </c>
      <c r="P7" s="36">
        <f t="shared" si="0"/>
        <v>17</v>
      </c>
      <c r="Q7" s="37">
        <f t="shared" si="0"/>
        <v>34</v>
      </c>
    </row>
    <row r="8" spans="1:17" ht="66" customHeight="1" x14ac:dyDescent="0.35">
      <c r="A8" s="29"/>
      <c r="B8" s="29"/>
      <c r="C8" s="54"/>
      <c r="D8" s="54"/>
      <c r="E8" s="54"/>
      <c r="F8" s="10" t="s">
        <v>430</v>
      </c>
      <c r="G8" s="19" t="s">
        <v>431</v>
      </c>
      <c r="H8" s="22" t="s">
        <v>84</v>
      </c>
      <c r="I8" s="11" t="s">
        <v>94</v>
      </c>
      <c r="J8" s="12" t="s">
        <v>85</v>
      </c>
      <c r="K8" s="57"/>
      <c r="L8" s="38" t="s">
        <v>81</v>
      </c>
      <c r="M8" s="39" t="s">
        <v>82</v>
      </c>
      <c r="N8" s="40" t="s">
        <v>83</v>
      </c>
      <c r="O8" s="41" t="s">
        <v>84</v>
      </c>
      <c r="P8" s="42" t="s">
        <v>94</v>
      </c>
      <c r="Q8" s="43" t="s">
        <v>85</v>
      </c>
    </row>
    <row r="9" spans="1:17" s="13" customFormat="1" x14ac:dyDescent="0.35">
      <c r="A9" s="13" t="s">
        <v>417</v>
      </c>
      <c r="B9" s="13" t="s">
        <v>91</v>
      </c>
      <c r="C9" s="14" t="s">
        <v>204</v>
      </c>
      <c r="D9" s="14" t="s">
        <v>421</v>
      </c>
      <c r="E9" s="14" t="s">
        <v>432</v>
      </c>
      <c r="F9" s="7">
        <v>1</v>
      </c>
      <c r="G9" s="18">
        <v>2</v>
      </c>
      <c r="H9" s="21">
        <v>3</v>
      </c>
      <c r="I9" s="8">
        <v>4</v>
      </c>
      <c r="J9" s="9">
        <v>5</v>
      </c>
      <c r="K9" s="55"/>
      <c r="L9" s="32">
        <v>1</v>
      </c>
      <c r="M9" s="33">
        <v>2</v>
      </c>
      <c r="N9" s="34">
        <v>3</v>
      </c>
      <c r="O9" s="35">
        <v>4</v>
      </c>
      <c r="P9" s="36">
        <v>5</v>
      </c>
      <c r="Q9" s="37">
        <v>6</v>
      </c>
    </row>
    <row r="10" spans="1:17" s="13" customFormat="1" x14ac:dyDescent="0.35">
      <c r="A10" s="13" t="s">
        <v>0</v>
      </c>
      <c r="B10" s="13" t="s">
        <v>1</v>
      </c>
      <c r="C10" s="14">
        <f>COUNTIF('PI-Pitches_all'!D:D,'PI-Overview'!B10)</f>
        <v>4</v>
      </c>
      <c r="D10" s="14">
        <f>SUMIF(Projects_today!E:E,'PI-Overview'!B10,Projects_today!G:G)</f>
        <v>1</v>
      </c>
      <c r="E10" s="14">
        <f>SUM(F10:J10)</f>
        <v>4</v>
      </c>
      <c r="F10" s="16">
        <f>SUMIF('PI-Pitches_all'!$D:$D,'PI-Overview'!$B10,'PI-Pitches_all'!F:F)</f>
        <v>0</v>
      </c>
      <c r="G10" s="20">
        <f>SUMIF('PI-Pitches_all'!$D:$D,'PI-Overview'!$B10,'PI-Pitches_all'!G:G)</f>
        <v>0</v>
      </c>
      <c r="H10" s="23">
        <f>SUMIF('PI-Pitches_all'!$D:$D,'PI-Overview'!$B10,'PI-Pitches_all'!H:H)</f>
        <v>4</v>
      </c>
      <c r="I10" s="24">
        <f>SUMIF('PI-Pitches_all'!$D:$D,'PI-Overview'!$B10,'PI-Pitches_all'!I:I)</f>
        <v>0</v>
      </c>
      <c r="J10" s="25">
        <f>SUMIF('PI-Pitches_all'!$D:$D,'PI-Overview'!$B10,'PI-Pitches_all'!J:J)</f>
        <v>0</v>
      </c>
      <c r="K10" s="58"/>
      <c r="L10" s="44">
        <f>COUNTIFS('PI-Pitches_all'!$D:$D,'PI-Overview'!$B10,'PI-Pitches_all'!$K:$K,'PI-Overview'!L$9)</f>
        <v>0</v>
      </c>
      <c r="M10" s="45">
        <f>COUNTIFS('PI-Pitches_all'!$D:$D,'PI-Overview'!$B10,'PI-Pitches_all'!$K:$K,'PI-Overview'!M$9)</f>
        <v>0</v>
      </c>
      <c r="N10" s="46">
        <f>COUNTIFS('PI-Pitches_all'!$D:$D,'PI-Overview'!$B10,'PI-Pitches_all'!$K:$K,'PI-Overview'!N$9)</f>
        <v>0</v>
      </c>
      <c r="O10" s="47">
        <f>COUNTIFS('PI-Pitches_all'!$D:$D,'PI-Overview'!$B10,'PI-Pitches_all'!$K:$K,'PI-Overview'!O$9)</f>
        <v>4</v>
      </c>
      <c r="P10" s="48">
        <f>COUNTIFS('PI-Pitches_all'!$D:$D,'PI-Overview'!$B10,'PI-Pitches_all'!$K:$K,'PI-Overview'!P$9)</f>
        <v>0</v>
      </c>
      <c r="Q10" s="49">
        <f>COUNTIFS('PI-Pitches_all'!$D:$D,'PI-Overview'!$B10,'PI-Pitches_all'!$K:$K,'PI-Overview'!Q$9)</f>
        <v>0</v>
      </c>
    </row>
    <row r="11" spans="1:17" s="13" customFormat="1" x14ac:dyDescent="0.35">
      <c r="A11" s="13" t="s">
        <v>2</v>
      </c>
      <c r="B11" s="13" t="s">
        <v>3</v>
      </c>
      <c r="C11" s="14">
        <f>COUNTIF('PI-Pitches_all'!D:D,'PI-Overview'!B11)</f>
        <v>4</v>
      </c>
      <c r="D11" s="14">
        <f>SUMIF(Projects_today!E:E,'PI-Overview'!B11,Projects_today!G:G)</f>
        <v>3</v>
      </c>
      <c r="E11" s="14">
        <f t="shared" ref="E11:E57" si="2">SUM(F11:J11)</f>
        <v>4</v>
      </c>
      <c r="F11" s="16">
        <f>SUMIF('PI-Pitches_all'!$D:$D,'PI-Overview'!$B11,'PI-Pitches_all'!F:F)</f>
        <v>0.5</v>
      </c>
      <c r="G11" s="20">
        <f>SUMIF('PI-Pitches_all'!$D:$D,'PI-Overview'!$B11,'PI-Pitches_all'!G:G)</f>
        <v>0</v>
      </c>
      <c r="H11" s="23">
        <f>SUMIF('PI-Pitches_all'!$D:$D,'PI-Overview'!$B11,'PI-Pitches_all'!H:H)</f>
        <v>2.5</v>
      </c>
      <c r="I11" s="24">
        <f>SUMIF('PI-Pitches_all'!$D:$D,'PI-Overview'!$B11,'PI-Pitches_all'!I:I)</f>
        <v>1</v>
      </c>
      <c r="J11" s="25">
        <f>SUMIF('PI-Pitches_all'!$D:$D,'PI-Overview'!$B11,'PI-Pitches_all'!J:J)</f>
        <v>0</v>
      </c>
      <c r="K11" s="58"/>
      <c r="L11" s="44">
        <f>COUNTIFS('PI-Pitches_all'!$D:$D,'PI-Overview'!$B11,'PI-Pitches_all'!$K:$K,'PI-Overview'!L$9)</f>
        <v>1</v>
      </c>
      <c r="M11" s="45">
        <f>COUNTIFS('PI-Pitches_all'!$D:$D,'PI-Overview'!$B11,'PI-Pitches_all'!$K:$K,'PI-Overview'!M$9)</f>
        <v>0</v>
      </c>
      <c r="N11" s="46">
        <f>COUNTIFS('PI-Pitches_all'!$D:$D,'PI-Overview'!$B11,'PI-Pitches_all'!$K:$K,'PI-Overview'!N$9)</f>
        <v>0</v>
      </c>
      <c r="O11" s="47">
        <f>COUNTIFS('PI-Pitches_all'!$D:$D,'PI-Overview'!$B11,'PI-Pitches_all'!$K:$K,'PI-Overview'!O$9)</f>
        <v>2</v>
      </c>
      <c r="P11" s="48">
        <f>COUNTIFS('PI-Pitches_all'!$D:$D,'PI-Overview'!$B11,'PI-Pitches_all'!$K:$K,'PI-Overview'!P$9)</f>
        <v>1</v>
      </c>
      <c r="Q11" s="49">
        <f>COUNTIFS('PI-Pitches_all'!$D:$D,'PI-Overview'!$B11,'PI-Pitches_all'!$K:$K,'PI-Overview'!Q$9)</f>
        <v>0</v>
      </c>
    </row>
    <row r="12" spans="1:17" s="13" customFormat="1" x14ac:dyDescent="0.35">
      <c r="A12" s="13" t="s">
        <v>4</v>
      </c>
      <c r="B12" s="13" t="s">
        <v>5</v>
      </c>
      <c r="C12" s="14">
        <f>COUNTIF('PI-Pitches_all'!D:D,'PI-Overview'!B12)</f>
        <v>4</v>
      </c>
      <c r="D12" s="14">
        <f>SUMIF(Projects_today!E:E,'PI-Overview'!B12,Projects_today!G:G)</f>
        <v>3</v>
      </c>
      <c r="E12" s="14">
        <f t="shared" si="2"/>
        <v>4</v>
      </c>
      <c r="F12" s="16">
        <f>SUMIF('PI-Pitches_all'!$D:$D,'PI-Overview'!$B12,'PI-Pitches_all'!F:F)</f>
        <v>0</v>
      </c>
      <c r="G12" s="20">
        <f>SUMIF('PI-Pitches_all'!$D:$D,'PI-Overview'!$B12,'PI-Pitches_all'!G:G)</f>
        <v>1.5</v>
      </c>
      <c r="H12" s="23">
        <f>SUMIF('PI-Pitches_all'!$D:$D,'PI-Overview'!$B12,'PI-Pitches_all'!H:H)</f>
        <v>0</v>
      </c>
      <c r="I12" s="24">
        <f>SUMIF('PI-Pitches_all'!$D:$D,'PI-Overview'!$B12,'PI-Pitches_all'!I:I)</f>
        <v>1</v>
      </c>
      <c r="J12" s="25">
        <f>SUMIF('PI-Pitches_all'!$D:$D,'PI-Overview'!$B12,'PI-Pitches_all'!J:J)</f>
        <v>1.5</v>
      </c>
      <c r="K12" s="58"/>
      <c r="L12" s="44">
        <f>COUNTIFS('PI-Pitches_all'!$D:$D,'PI-Overview'!$B12,'PI-Pitches_all'!$K:$K,'PI-Overview'!L$9)</f>
        <v>0</v>
      </c>
      <c r="M12" s="45">
        <f>COUNTIFS('PI-Pitches_all'!$D:$D,'PI-Overview'!$B12,'PI-Pitches_all'!$K:$K,'PI-Overview'!M$9)</f>
        <v>2</v>
      </c>
      <c r="N12" s="46">
        <f>COUNTIFS('PI-Pitches_all'!$D:$D,'PI-Overview'!$B12,'PI-Pitches_all'!$K:$K,'PI-Overview'!N$9)</f>
        <v>0</v>
      </c>
      <c r="O12" s="47">
        <f>COUNTIFS('PI-Pitches_all'!$D:$D,'PI-Overview'!$B12,'PI-Pitches_all'!$K:$K,'PI-Overview'!O$9)</f>
        <v>0</v>
      </c>
      <c r="P12" s="48">
        <f>COUNTIFS('PI-Pitches_all'!$D:$D,'PI-Overview'!$B12,'PI-Pitches_all'!$K:$K,'PI-Overview'!P$9)</f>
        <v>1</v>
      </c>
      <c r="Q12" s="49">
        <f>COUNTIFS('PI-Pitches_all'!$D:$D,'PI-Overview'!$B12,'PI-Pitches_all'!$K:$K,'PI-Overview'!Q$9)</f>
        <v>1</v>
      </c>
    </row>
    <row r="13" spans="1:17" s="13" customFormat="1" x14ac:dyDescent="0.35">
      <c r="A13" s="13" t="s">
        <v>6</v>
      </c>
      <c r="B13" s="13" t="s">
        <v>7</v>
      </c>
      <c r="C13" s="14">
        <f>COUNTIF('PI-Pitches_all'!D:D,'PI-Overview'!B13)</f>
        <v>1</v>
      </c>
      <c r="D13" s="14">
        <f>SUMIF(Projects_today!E:E,'PI-Overview'!B13,Projects_today!G:G)</f>
        <v>1</v>
      </c>
      <c r="E13" s="14">
        <f t="shared" si="2"/>
        <v>1</v>
      </c>
      <c r="F13" s="16">
        <f>SUMIF('PI-Pitches_all'!$D:$D,'PI-Overview'!$B13,'PI-Pitches_all'!F:F)</f>
        <v>0</v>
      </c>
      <c r="G13" s="20">
        <f>SUMIF('PI-Pitches_all'!$D:$D,'PI-Overview'!$B13,'PI-Pitches_all'!G:G)</f>
        <v>0</v>
      </c>
      <c r="H13" s="23">
        <f>SUMIF('PI-Pitches_all'!$D:$D,'PI-Overview'!$B13,'PI-Pitches_all'!H:H)</f>
        <v>0</v>
      </c>
      <c r="I13" s="24">
        <f>SUMIF('PI-Pitches_all'!$D:$D,'PI-Overview'!$B13,'PI-Pitches_all'!I:I)</f>
        <v>0</v>
      </c>
      <c r="J13" s="25">
        <f>SUMIF('PI-Pitches_all'!$D:$D,'PI-Overview'!$B13,'PI-Pitches_all'!J:J)</f>
        <v>1</v>
      </c>
      <c r="K13" s="58"/>
      <c r="L13" s="44">
        <f>COUNTIFS('PI-Pitches_all'!$D:$D,'PI-Overview'!$B13,'PI-Pitches_all'!$K:$K,'PI-Overview'!L$9)</f>
        <v>0</v>
      </c>
      <c r="M13" s="45">
        <f>COUNTIFS('PI-Pitches_all'!$D:$D,'PI-Overview'!$B13,'PI-Pitches_all'!$K:$K,'PI-Overview'!M$9)</f>
        <v>0</v>
      </c>
      <c r="N13" s="46">
        <f>COUNTIFS('PI-Pitches_all'!$D:$D,'PI-Overview'!$B13,'PI-Pitches_all'!$K:$K,'PI-Overview'!N$9)</f>
        <v>0</v>
      </c>
      <c r="O13" s="47">
        <f>COUNTIFS('PI-Pitches_all'!$D:$D,'PI-Overview'!$B13,'PI-Pitches_all'!$K:$K,'PI-Overview'!O$9)</f>
        <v>0</v>
      </c>
      <c r="P13" s="48">
        <f>COUNTIFS('PI-Pitches_all'!$D:$D,'PI-Overview'!$B13,'PI-Pitches_all'!$K:$K,'PI-Overview'!P$9)</f>
        <v>0</v>
      </c>
      <c r="Q13" s="49">
        <f>COUNTIFS('PI-Pitches_all'!$D:$D,'PI-Overview'!$B13,'PI-Pitches_all'!$K:$K,'PI-Overview'!Q$9)</f>
        <v>1</v>
      </c>
    </row>
    <row r="14" spans="1:17" s="13" customFormat="1" x14ac:dyDescent="0.35">
      <c r="A14" s="13" t="s">
        <v>8</v>
      </c>
      <c r="B14" s="13" t="s">
        <v>9</v>
      </c>
      <c r="C14" s="14">
        <f>COUNTIF('PI-Pitches_all'!D:D,'PI-Overview'!B14)</f>
        <v>4</v>
      </c>
      <c r="D14" s="14">
        <f>SUMIF(Projects_today!E:E,'PI-Overview'!B14,Projects_today!G:G)</f>
        <v>1</v>
      </c>
      <c r="E14" s="14">
        <f t="shared" si="2"/>
        <v>4</v>
      </c>
      <c r="F14" s="16">
        <f>SUMIF('PI-Pitches_all'!$D:$D,'PI-Overview'!$B14,'PI-Pitches_all'!F:F)</f>
        <v>2</v>
      </c>
      <c r="G14" s="20">
        <f>SUMIF('PI-Pitches_all'!$D:$D,'PI-Overview'!$B14,'PI-Pitches_all'!G:G)</f>
        <v>2</v>
      </c>
      <c r="H14" s="23">
        <f>SUMIF('PI-Pitches_all'!$D:$D,'PI-Overview'!$B14,'PI-Pitches_all'!H:H)</f>
        <v>0</v>
      </c>
      <c r="I14" s="24">
        <f>SUMIF('PI-Pitches_all'!$D:$D,'PI-Overview'!$B14,'PI-Pitches_all'!I:I)</f>
        <v>0</v>
      </c>
      <c r="J14" s="25">
        <f>SUMIF('PI-Pitches_all'!$D:$D,'PI-Overview'!$B14,'PI-Pitches_all'!J:J)</f>
        <v>0</v>
      </c>
      <c r="K14" s="58"/>
      <c r="L14" s="44">
        <f>COUNTIFS('PI-Pitches_all'!$D:$D,'PI-Overview'!$B14,'PI-Pitches_all'!$K:$K,'PI-Overview'!L$9)</f>
        <v>2</v>
      </c>
      <c r="M14" s="45">
        <f>COUNTIFS('PI-Pitches_all'!$D:$D,'PI-Overview'!$B14,'PI-Pitches_all'!$K:$K,'PI-Overview'!M$9)</f>
        <v>2</v>
      </c>
      <c r="N14" s="46">
        <f>COUNTIFS('PI-Pitches_all'!$D:$D,'PI-Overview'!$B14,'PI-Pitches_all'!$K:$K,'PI-Overview'!N$9)</f>
        <v>0</v>
      </c>
      <c r="O14" s="47">
        <f>COUNTIFS('PI-Pitches_all'!$D:$D,'PI-Overview'!$B14,'PI-Pitches_all'!$K:$K,'PI-Overview'!O$9)</f>
        <v>0</v>
      </c>
      <c r="P14" s="48">
        <f>COUNTIFS('PI-Pitches_all'!$D:$D,'PI-Overview'!$B14,'PI-Pitches_all'!$K:$K,'PI-Overview'!P$9)</f>
        <v>0</v>
      </c>
      <c r="Q14" s="49">
        <f>COUNTIFS('PI-Pitches_all'!$D:$D,'PI-Overview'!$B14,'PI-Pitches_all'!$K:$K,'PI-Overview'!Q$9)</f>
        <v>0</v>
      </c>
    </row>
    <row r="15" spans="1:17" s="13" customFormat="1" x14ac:dyDescent="0.35">
      <c r="A15" s="13" t="s">
        <v>10</v>
      </c>
      <c r="B15" s="13" t="s">
        <v>11</v>
      </c>
      <c r="C15" s="14">
        <f>COUNTIF('PI-Pitches_all'!D:D,'PI-Overview'!B15)</f>
        <v>2</v>
      </c>
      <c r="D15" s="14">
        <f>SUMIF(Projects_today!E:E,'PI-Overview'!B15,Projects_today!G:G)</f>
        <v>3</v>
      </c>
      <c r="E15" s="14">
        <f t="shared" si="2"/>
        <v>2</v>
      </c>
      <c r="F15" s="16">
        <f>SUMIF('PI-Pitches_all'!$D:$D,'PI-Overview'!$B15,'PI-Pitches_all'!F:F)</f>
        <v>0</v>
      </c>
      <c r="G15" s="20">
        <f>SUMIF('PI-Pitches_all'!$D:$D,'PI-Overview'!$B15,'PI-Pitches_all'!G:G)</f>
        <v>0</v>
      </c>
      <c r="H15" s="23">
        <f>SUMIF('PI-Pitches_all'!$D:$D,'PI-Overview'!$B15,'PI-Pitches_all'!H:H)</f>
        <v>2</v>
      </c>
      <c r="I15" s="24">
        <f>SUMIF('PI-Pitches_all'!$D:$D,'PI-Overview'!$B15,'PI-Pitches_all'!I:I)</f>
        <v>0</v>
      </c>
      <c r="J15" s="25">
        <f>SUMIF('PI-Pitches_all'!$D:$D,'PI-Overview'!$B15,'PI-Pitches_all'!J:J)</f>
        <v>0</v>
      </c>
      <c r="K15" s="58"/>
      <c r="L15" s="44">
        <f>COUNTIFS('PI-Pitches_all'!$D:$D,'PI-Overview'!$B15,'PI-Pitches_all'!$K:$K,'PI-Overview'!L$9)</f>
        <v>0</v>
      </c>
      <c r="M15" s="45">
        <f>COUNTIFS('PI-Pitches_all'!$D:$D,'PI-Overview'!$B15,'PI-Pitches_all'!$K:$K,'PI-Overview'!M$9)</f>
        <v>0</v>
      </c>
      <c r="N15" s="46">
        <f>COUNTIFS('PI-Pitches_all'!$D:$D,'PI-Overview'!$B15,'PI-Pitches_all'!$K:$K,'PI-Overview'!N$9)</f>
        <v>0</v>
      </c>
      <c r="O15" s="47">
        <f>COUNTIFS('PI-Pitches_all'!$D:$D,'PI-Overview'!$B15,'PI-Pitches_all'!$K:$K,'PI-Overview'!O$9)</f>
        <v>2</v>
      </c>
      <c r="P15" s="48">
        <f>COUNTIFS('PI-Pitches_all'!$D:$D,'PI-Overview'!$B15,'PI-Pitches_all'!$K:$K,'PI-Overview'!P$9)</f>
        <v>0</v>
      </c>
      <c r="Q15" s="49">
        <f>COUNTIFS('PI-Pitches_all'!$D:$D,'PI-Overview'!$B15,'PI-Pitches_all'!$K:$K,'PI-Overview'!Q$9)</f>
        <v>0</v>
      </c>
    </row>
    <row r="16" spans="1:17" s="13" customFormat="1" x14ac:dyDescent="0.35">
      <c r="A16" s="13" t="s">
        <v>12</v>
      </c>
      <c r="B16" s="13" t="s">
        <v>13</v>
      </c>
      <c r="C16" s="14">
        <f>COUNTIF('PI-Pitches_all'!D:D,'PI-Overview'!B16)</f>
        <v>4</v>
      </c>
      <c r="D16" s="14">
        <f>SUMIF(Projects_today!E:E,'PI-Overview'!B16,Projects_today!G:G)</f>
        <v>2</v>
      </c>
      <c r="E16" s="14">
        <f t="shared" si="2"/>
        <v>4</v>
      </c>
      <c r="F16" s="16">
        <f>SUMIF('PI-Pitches_all'!$D:$D,'PI-Overview'!$B16,'PI-Pitches_all'!F:F)</f>
        <v>1</v>
      </c>
      <c r="G16" s="20">
        <f>SUMIF('PI-Pitches_all'!$D:$D,'PI-Overview'!$B16,'PI-Pitches_all'!G:G)</f>
        <v>1</v>
      </c>
      <c r="H16" s="23">
        <f>SUMIF('PI-Pitches_all'!$D:$D,'PI-Overview'!$B16,'PI-Pitches_all'!H:H)</f>
        <v>0</v>
      </c>
      <c r="I16" s="24">
        <f>SUMIF('PI-Pitches_all'!$D:$D,'PI-Overview'!$B16,'PI-Pitches_all'!I:I)</f>
        <v>1</v>
      </c>
      <c r="J16" s="25">
        <f>SUMIF('PI-Pitches_all'!$D:$D,'PI-Overview'!$B16,'PI-Pitches_all'!J:J)</f>
        <v>1</v>
      </c>
      <c r="K16" s="58"/>
      <c r="L16" s="44">
        <f>COUNTIFS('PI-Pitches_all'!$D:$D,'PI-Overview'!$B16,'PI-Pitches_all'!$K:$K,'PI-Overview'!L$9)</f>
        <v>0</v>
      </c>
      <c r="M16" s="45">
        <f>COUNTIFS('PI-Pitches_all'!$D:$D,'PI-Overview'!$B16,'PI-Pitches_all'!$K:$K,'PI-Overview'!M$9)</f>
        <v>0</v>
      </c>
      <c r="N16" s="46">
        <f>COUNTIFS('PI-Pitches_all'!$D:$D,'PI-Overview'!$B16,'PI-Pitches_all'!$K:$K,'PI-Overview'!N$9)</f>
        <v>2</v>
      </c>
      <c r="O16" s="47">
        <f>COUNTIFS('PI-Pitches_all'!$D:$D,'PI-Overview'!$B16,'PI-Pitches_all'!$K:$K,'PI-Overview'!O$9)</f>
        <v>0</v>
      </c>
      <c r="P16" s="48">
        <f>COUNTIFS('PI-Pitches_all'!$D:$D,'PI-Overview'!$B16,'PI-Pitches_all'!$K:$K,'PI-Overview'!P$9)</f>
        <v>1</v>
      </c>
      <c r="Q16" s="49">
        <f>COUNTIFS('PI-Pitches_all'!$D:$D,'PI-Overview'!$B16,'PI-Pitches_all'!$K:$K,'PI-Overview'!Q$9)</f>
        <v>1</v>
      </c>
    </row>
    <row r="17" spans="1:17" s="13" customFormat="1" x14ac:dyDescent="0.35">
      <c r="A17" s="13" t="s">
        <v>14</v>
      </c>
      <c r="B17" s="13" t="s">
        <v>15</v>
      </c>
      <c r="C17" s="14">
        <f>COUNTIF('PI-Pitches_all'!D:D,'PI-Overview'!B17)</f>
        <v>3</v>
      </c>
      <c r="D17" s="14">
        <f>SUMIF(Projects_today!E:E,'PI-Overview'!B17,Projects_today!G:G)</f>
        <v>3</v>
      </c>
      <c r="E17" s="14">
        <f t="shared" si="2"/>
        <v>3</v>
      </c>
      <c r="F17" s="16">
        <f>SUMIF('PI-Pitches_all'!$D:$D,'PI-Overview'!$B17,'PI-Pitches_all'!F:F)</f>
        <v>0</v>
      </c>
      <c r="G17" s="20">
        <f>SUMIF('PI-Pitches_all'!$D:$D,'PI-Overview'!$B17,'PI-Pitches_all'!G:G)</f>
        <v>3</v>
      </c>
      <c r="H17" s="23">
        <f>SUMIF('PI-Pitches_all'!$D:$D,'PI-Overview'!$B17,'PI-Pitches_all'!H:H)</f>
        <v>0</v>
      </c>
      <c r="I17" s="24">
        <f>SUMIF('PI-Pitches_all'!$D:$D,'PI-Overview'!$B17,'PI-Pitches_all'!I:I)</f>
        <v>0</v>
      </c>
      <c r="J17" s="25">
        <f>SUMIF('PI-Pitches_all'!$D:$D,'PI-Overview'!$B17,'PI-Pitches_all'!J:J)</f>
        <v>0</v>
      </c>
      <c r="K17" s="58"/>
      <c r="L17" s="44">
        <f>COUNTIFS('PI-Pitches_all'!$D:$D,'PI-Overview'!$B17,'PI-Pitches_all'!$K:$K,'PI-Overview'!L$9)</f>
        <v>0</v>
      </c>
      <c r="M17" s="45">
        <f>COUNTIFS('PI-Pitches_all'!$D:$D,'PI-Overview'!$B17,'PI-Pitches_all'!$K:$K,'PI-Overview'!M$9)</f>
        <v>3</v>
      </c>
      <c r="N17" s="46">
        <f>COUNTIFS('PI-Pitches_all'!$D:$D,'PI-Overview'!$B17,'PI-Pitches_all'!$K:$K,'PI-Overview'!N$9)</f>
        <v>0</v>
      </c>
      <c r="O17" s="47">
        <f>COUNTIFS('PI-Pitches_all'!$D:$D,'PI-Overview'!$B17,'PI-Pitches_all'!$K:$K,'PI-Overview'!O$9)</f>
        <v>0</v>
      </c>
      <c r="P17" s="48">
        <f>COUNTIFS('PI-Pitches_all'!$D:$D,'PI-Overview'!$B17,'PI-Pitches_all'!$K:$K,'PI-Overview'!P$9)</f>
        <v>0</v>
      </c>
      <c r="Q17" s="49">
        <f>COUNTIFS('PI-Pitches_all'!$D:$D,'PI-Overview'!$B17,'PI-Pitches_all'!$K:$K,'PI-Overview'!Q$9)</f>
        <v>0</v>
      </c>
    </row>
    <row r="18" spans="1:17" s="13" customFormat="1" x14ac:dyDescent="0.35">
      <c r="A18" s="13" t="s">
        <v>16</v>
      </c>
      <c r="B18" s="13" t="s">
        <v>17</v>
      </c>
      <c r="C18" s="14">
        <f>COUNTIF('PI-Pitches_all'!D:D,'PI-Overview'!B18)</f>
        <v>0</v>
      </c>
      <c r="D18" s="14">
        <f>SUMIF(Projects_today!E:E,'PI-Overview'!B18,Projects_today!G:G)</f>
        <v>1</v>
      </c>
      <c r="E18" s="14">
        <f t="shared" si="2"/>
        <v>0</v>
      </c>
      <c r="F18" s="16">
        <f>SUMIF('PI-Pitches_all'!$D:$D,'PI-Overview'!$B18,'PI-Pitches_all'!F:F)</f>
        <v>0</v>
      </c>
      <c r="G18" s="20">
        <f>SUMIF('PI-Pitches_all'!$D:$D,'PI-Overview'!$B18,'PI-Pitches_all'!G:G)</f>
        <v>0</v>
      </c>
      <c r="H18" s="23">
        <f>SUMIF('PI-Pitches_all'!$D:$D,'PI-Overview'!$B18,'PI-Pitches_all'!H:H)</f>
        <v>0</v>
      </c>
      <c r="I18" s="24">
        <f>SUMIF('PI-Pitches_all'!$D:$D,'PI-Overview'!$B18,'PI-Pitches_all'!I:I)</f>
        <v>0</v>
      </c>
      <c r="J18" s="25">
        <f>SUMIF('PI-Pitches_all'!$D:$D,'PI-Overview'!$B18,'PI-Pitches_all'!J:J)</f>
        <v>0</v>
      </c>
      <c r="K18" s="58"/>
      <c r="L18" s="44">
        <f>COUNTIFS('PI-Pitches_all'!$D:$D,'PI-Overview'!$B18,'PI-Pitches_all'!$K:$K,'PI-Overview'!L$9)</f>
        <v>0</v>
      </c>
      <c r="M18" s="45">
        <f>COUNTIFS('PI-Pitches_all'!$D:$D,'PI-Overview'!$B18,'PI-Pitches_all'!$K:$K,'PI-Overview'!M$9)</f>
        <v>0</v>
      </c>
      <c r="N18" s="46">
        <f>COUNTIFS('PI-Pitches_all'!$D:$D,'PI-Overview'!$B18,'PI-Pitches_all'!$K:$K,'PI-Overview'!N$9)</f>
        <v>0</v>
      </c>
      <c r="O18" s="47">
        <f>COUNTIFS('PI-Pitches_all'!$D:$D,'PI-Overview'!$B18,'PI-Pitches_all'!$K:$K,'PI-Overview'!O$9)</f>
        <v>0</v>
      </c>
      <c r="P18" s="48">
        <f>COUNTIFS('PI-Pitches_all'!$D:$D,'PI-Overview'!$B18,'PI-Pitches_all'!$K:$K,'PI-Overview'!P$9)</f>
        <v>0</v>
      </c>
      <c r="Q18" s="49">
        <f>COUNTIFS('PI-Pitches_all'!$D:$D,'PI-Overview'!$B18,'PI-Pitches_all'!$K:$K,'PI-Overview'!Q$9)</f>
        <v>0</v>
      </c>
    </row>
    <row r="19" spans="1:17" s="13" customFormat="1" x14ac:dyDescent="0.35">
      <c r="A19" s="13" t="s">
        <v>18</v>
      </c>
      <c r="B19" s="13" t="s">
        <v>19</v>
      </c>
      <c r="C19" s="14">
        <f>COUNTIF('PI-Pitches_all'!D:D,'PI-Overview'!B19)</f>
        <v>4</v>
      </c>
      <c r="D19" s="14">
        <f>SUMIF(Projects_today!E:E,'PI-Overview'!B19,Projects_today!G:G)</f>
        <v>3</v>
      </c>
      <c r="E19" s="14">
        <f t="shared" si="2"/>
        <v>4</v>
      </c>
      <c r="F19" s="16">
        <f>SUMIF('PI-Pitches_all'!$D:$D,'PI-Overview'!$B19,'PI-Pitches_all'!F:F)</f>
        <v>0</v>
      </c>
      <c r="G19" s="20">
        <f>SUMIF('PI-Pitches_all'!$D:$D,'PI-Overview'!$B19,'PI-Pitches_all'!G:G)</f>
        <v>0</v>
      </c>
      <c r="H19" s="23">
        <f>SUMIF('PI-Pitches_all'!$D:$D,'PI-Overview'!$B19,'PI-Pitches_all'!H:H)</f>
        <v>0</v>
      </c>
      <c r="I19" s="24">
        <f>SUMIF('PI-Pitches_all'!$D:$D,'PI-Overview'!$B19,'PI-Pitches_all'!I:I)</f>
        <v>1</v>
      </c>
      <c r="J19" s="25">
        <f>SUMIF('PI-Pitches_all'!$D:$D,'PI-Overview'!$B19,'PI-Pitches_all'!J:J)</f>
        <v>3</v>
      </c>
      <c r="K19" s="58"/>
      <c r="L19" s="44">
        <f>COUNTIFS('PI-Pitches_all'!$D:$D,'PI-Overview'!$B19,'PI-Pitches_all'!$K:$K,'PI-Overview'!L$9)</f>
        <v>0</v>
      </c>
      <c r="M19" s="45">
        <f>COUNTIFS('PI-Pitches_all'!$D:$D,'PI-Overview'!$B19,'PI-Pitches_all'!$K:$K,'PI-Overview'!M$9)</f>
        <v>1</v>
      </c>
      <c r="N19" s="46">
        <f>COUNTIFS('PI-Pitches_all'!$D:$D,'PI-Overview'!$B19,'PI-Pitches_all'!$K:$K,'PI-Overview'!N$9)</f>
        <v>0</v>
      </c>
      <c r="O19" s="47">
        <f>COUNTIFS('PI-Pitches_all'!$D:$D,'PI-Overview'!$B19,'PI-Pitches_all'!$K:$K,'PI-Overview'!O$9)</f>
        <v>0</v>
      </c>
      <c r="P19" s="48">
        <f>COUNTIFS('PI-Pitches_all'!$D:$D,'PI-Overview'!$B19,'PI-Pitches_all'!$K:$K,'PI-Overview'!P$9)</f>
        <v>1</v>
      </c>
      <c r="Q19" s="49">
        <f>COUNTIFS('PI-Pitches_all'!$D:$D,'PI-Overview'!$B19,'PI-Pitches_all'!$K:$K,'PI-Overview'!Q$9)</f>
        <v>2</v>
      </c>
    </row>
    <row r="20" spans="1:17" s="13" customFormat="1" x14ac:dyDescent="0.35">
      <c r="A20" s="13" t="s">
        <v>20</v>
      </c>
      <c r="B20" s="13" t="s">
        <v>21</v>
      </c>
      <c r="C20" s="14">
        <f>COUNTIF('PI-Pitches_all'!D:D,'PI-Overview'!B20)</f>
        <v>3</v>
      </c>
      <c r="D20" s="14">
        <f>SUMIF(Projects_today!E:E,'PI-Overview'!B20,Projects_today!G:G)</f>
        <v>1</v>
      </c>
      <c r="E20" s="14">
        <f t="shared" si="2"/>
        <v>3</v>
      </c>
      <c r="F20" s="16">
        <f>SUMIF('PI-Pitches_all'!$D:$D,'PI-Overview'!$B20,'PI-Pitches_all'!F:F)</f>
        <v>2</v>
      </c>
      <c r="G20" s="20">
        <f>SUMIF('PI-Pitches_all'!$D:$D,'PI-Overview'!$B20,'PI-Pitches_all'!G:G)</f>
        <v>0</v>
      </c>
      <c r="H20" s="23">
        <f>SUMIF('PI-Pitches_all'!$D:$D,'PI-Overview'!$B20,'PI-Pitches_all'!H:H)</f>
        <v>0</v>
      </c>
      <c r="I20" s="24">
        <f>SUMIF('PI-Pitches_all'!$D:$D,'PI-Overview'!$B20,'PI-Pitches_all'!I:I)</f>
        <v>1</v>
      </c>
      <c r="J20" s="25">
        <f>SUMIF('PI-Pitches_all'!$D:$D,'PI-Overview'!$B20,'PI-Pitches_all'!J:J)</f>
        <v>0</v>
      </c>
      <c r="K20" s="58"/>
      <c r="L20" s="44">
        <f>COUNTIFS('PI-Pitches_all'!$D:$D,'PI-Overview'!$B20,'PI-Pitches_all'!$K:$K,'PI-Overview'!L$9)</f>
        <v>2</v>
      </c>
      <c r="M20" s="45">
        <f>COUNTIFS('PI-Pitches_all'!$D:$D,'PI-Overview'!$B20,'PI-Pitches_all'!$K:$K,'PI-Overview'!M$9)</f>
        <v>0</v>
      </c>
      <c r="N20" s="46">
        <f>COUNTIFS('PI-Pitches_all'!$D:$D,'PI-Overview'!$B20,'PI-Pitches_all'!$K:$K,'PI-Overview'!N$9)</f>
        <v>0</v>
      </c>
      <c r="O20" s="47">
        <f>COUNTIFS('PI-Pitches_all'!$D:$D,'PI-Overview'!$B20,'PI-Pitches_all'!$K:$K,'PI-Overview'!O$9)</f>
        <v>0</v>
      </c>
      <c r="P20" s="48">
        <f>COUNTIFS('PI-Pitches_all'!$D:$D,'PI-Overview'!$B20,'PI-Pitches_all'!$K:$K,'PI-Overview'!P$9)</f>
        <v>1</v>
      </c>
      <c r="Q20" s="49">
        <f>COUNTIFS('PI-Pitches_all'!$D:$D,'PI-Overview'!$B20,'PI-Pitches_all'!$K:$K,'PI-Overview'!Q$9)</f>
        <v>0</v>
      </c>
    </row>
    <row r="21" spans="1:17" s="13" customFormat="1" x14ac:dyDescent="0.35">
      <c r="A21" s="13" t="s">
        <v>22</v>
      </c>
      <c r="B21" s="13" t="s">
        <v>23</v>
      </c>
      <c r="C21" s="14">
        <f>COUNTIF('PI-Pitches_all'!D:D,'PI-Overview'!B21)</f>
        <v>4</v>
      </c>
      <c r="D21" s="14">
        <f>SUMIF(Projects_today!E:E,'PI-Overview'!B21,Projects_today!G:G)</f>
        <v>4</v>
      </c>
      <c r="E21" s="14">
        <f t="shared" si="2"/>
        <v>4</v>
      </c>
      <c r="F21" s="16">
        <f>SUMIF('PI-Pitches_all'!$D:$D,'PI-Overview'!$B21,'PI-Pitches_all'!F:F)</f>
        <v>0</v>
      </c>
      <c r="G21" s="20">
        <f>SUMIF('PI-Pitches_all'!$D:$D,'PI-Overview'!$B21,'PI-Pitches_all'!G:G)</f>
        <v>0</v>
      </c>
      <c r="H21" s="23">
        <f>SUMIF('PI-Pitches_all'!$D:$D,'PI-Overview'!$B21,'PI-Pitches_all'!H:H)</f>
        <v>0</v>
      </c>
      <c r="I21" s="24">
        <f>SUMIF('PI-Pitches_all'!$D:$D,'PI-Overview'!$B21,'PI-Pitches_all'!I:I)</f>
        <v>0</v>
      </c>
      <c r="J21" s="25">
        <f>SUMIF('PI-Pitches_all'!$D:$D,'PI-Overview'!$B21,'PI-Pitches_all'!J:J)</f>
        <v>4</v>
      </c>
      <c r="K21" s="58"/>
      <c r="L21" s="44">
        <f>COUNTIFS('PI-Pitches_all'!$D:$D,'PI-Overview'!$B21,'PI-Pitches_all'!$K:$K,'PI-Overview'!L$9)</f>
        <v>0</v>
      </c>
      <c r="M21" s="45">
        <f>COUNTIFS('PI-Pitches_all'!$D:$D,'PI-Overview'!$B21,'PI-Pitches_all'!$K:$K,'PI-Overview'!M$9)</f>
        <v>0</v>
      </c>
      <c r="N21" s="46">
        <f>COUNTIFS('PI-Pitches_all'!$D:$D,'PI-Overview'!$B21,'PI-Pitches_all'!$K:$K,'PI-Overview'!N$9)</f>
        <v>0</v>
      </c>
      <c r="O21" s="47">
        <f>COUNTIFS('PI-Pitches_all'!$D:$D,'PI-Overview'!$B21,'PI-Pitches_all'!$K:$K,'PI-Overview'!O$9)</f>
        <v>0</v>
      </c>
      <c r="P21" s="48">
        <f>COUNTIFS('PI-Pitches_all'!$D:$D,'PI-Overview'!$B21,'PI-Pitches_all'!$K:$K,'PI-Overview'!P$9)</f>
        <v>0</v>
      </c>
      <c r="Q21" s="49">
        <f>COUNTIFS('PI-Pitches_all'!$D:$D,'PI-Overview'!$B21,'PI-Pitches_all'!$K:$K,'PI-Overview'!Q$9)</f>
        <v>4</v>
      </c>
    </row>
    <row r="22" spans="1:17" s="13" customFormat="1" x14ac:dyDescent="0.35">
      <c r="A22" s="13" t="s">
        <v>24</v>
      </c>
      <c r="B22" s="13" t="s">
        <v>25</v>
      </c>
      <c r="C22" s="14">
        <f>COUNTIF('PI-Pitches_all'!D:D,'PI-Overview'!B22)</f>
        <v>4</v>
      </c>
      <c r="D22" s="14">
        <f>SUMIF(Projects_today!E:E,'PI-Overview'!B22,Projects_today!G:G)</f>
        <v>3</v>
      </c>
      <c r="E22" s="14">
        <f t="shared" si="2"/>
        <v>4</v>
      </c>
      <c r="F22" s="16">
        <f>SUMIF('PI-Pitches_all'!$D:$D,'PI-Overview'!$B22,'PI-Pitches_all'!F:F)</f>
        <v>1</v>
      </c>
      <c r="G22" s="20">
        <f>SUMIF('PI-Pitches_all'!$D:$D,'PI-Overview'!$B22,'PI-Pitches_all'!G:G)</f>
        <v>1.5</v>
      </c>
      <c r="H22" s="23">
        <f>SUMIF('PI-Pitches_all'!$D:$D,'PI-Overview'!$B22,'PI-Pitches_all'!H:H)</f>
        <v>0</v>
      </c>
      <c r="I22" s="24">
        <f>SUMIF('PI-Pitches_all'!$D:$D,'PI-Overview'!$B22,'PI-Pitches_all'!I:I)</f>
        <v>0.5</v>
      </c>
      <c r="J22" s="25">
        <f>SUMIF('PI-Pitches_all'!$D:$D,'PI-Overview'!$B22,'PI-Pitches_all'!J:J)</f>
        <v>1</v>
      </c>
      <c r="K22" s="58"/>
      <c r="L22" s="44">
        <f>COUNTIFS('PI-Pitches_all'!$D:$D,'PI-Overview'!$B22,'PI-Pitches_all'!$K:$K,'PI-Overview'!L$9)</f>
        <v>1</v>
      </c>
      <c r="M22" s="45">
        <f>COUNTIFS('PI-Pitches_all'!$D:$D,'PI-Overview'!$B22,'PI-Pitches_all'!$K:$K,'PI-Overview'!M$9)</f>
        <v>1</v>
      </c>
      <c r="N22" s="46">
        <f>COUNTIFS('PI-Pitches_all'!$D:$D,'PI-Overview'!$B22,'PI-Pitches_all'!$K:$K,'PI-Overview'!N$9)</f>
        <v>0</v>
      </c>
      <c r="O22" s="47">
        <f>COUNTIFS('PI-Pitches_all'!$D:$D,'PI-Overview'!$B22,'PI-Pitches_all'!$K:$K,'PI-Overview'!O$9)</f>
        <v>0</v>
      </c>
      <c r="P22" s="48">
        <f>COUNTIFS('PI-Pitches_all'!$D:$D,'PI-Overview'!$B22,'PI-Pitches_all'!$K:$K,'PI-Overview'!P$9)</f>
        <v>1</v>
      </c>
      <c r="Q22" s="49">
        <f>COUNTIFS('PI-Pitches_all'!$D:$D,'PI-Overview'!$B22,'PI-Pitches_all'!$K:$K,'PI-Overview'!Q$9)</f>
        <v>1</v>
      </c>
    </row>
    <row r="23" spans="1:17" s="13" customFormat="1" x14ac:dyDescent="0.35">
      <c r="A23" s="13" t="s">
        <v>88</v>
      </c>
      <c r="B23" s="13" t="s">
        <v>89</v>
      </c>
      <c r="C23" s="14">
        <f>COUNTIF('PI-Pitches_all'!D:D,'PI-Overview'!B23)</f>
        <v>2</v>
      </c>
      <c r="D23" s="14">
        <f>SUMIF(Projects_today!E:E,'PI-Overview'!B23,Projects_today!G:G)</f>
        <v>0</v>
      </c>
      <c r="E23" s="14">
        <f t="shared" si="2"/>
        <v>2</v>
      </c>
      <c r="F23" s="16">
        <f>SUMIF('PI-Pitches_all'!$D:$D,'PI-Overview'!$B23,'PI-Pitches_all'!F:F)</f>
        <v>0</v>
      </c>
      <c r="G23" s="20">
        <f>SUMIF('PI-Pitches_all'!$D:$D,'PI-Overview'!$B23,'PI-Pitches_all'!G:G)</f>
        <v>2</v>
      </c>
      <c r="H23" s="23">
        <f>SUMIF('PI-Pitches_all'!$D:$D,'PI-Overview'!$B23,'PI-Pitches_all'!H:H)</f>
        <v>0</v>
      </c>
      <c r="I23" s="24">
        <f>SUMIF('PI-Pitches_all'!$D:$D,'PI-Overview'!$B23,'PI-Pitches_all'!I:I)</f>
        <v>0</v>
      </c>
      <c r="J23" s="25">
        <f>SUMIF('PI-Pitches_all'!$D:$D,'PI-Overview'!$B23,'PI-Pitches_all'!J:J)</f>
        <v>0</v>
      </c>
      <c r="K23" s="58"/>
      <c r="L23" s="44">
        <f>COUNTIFS('PI-Pitches_all'!$D:$D,'PI-Overview'!$B23,'PI-Pitches_all'!$K:$K,'PI-Overview'!L$9)</f>
        <v>0</v>
      </c>
      <c r="M23" s="45">
        <f>COUNTIFS('PI-Pitches_all'!$D:$D,'PI-Overview'!$B23,'PI-Pitches_all'!$K:$K,'PI-Overview'!M$9)</f>
        <v>2</v>
      </c>
      <c r="N23" s="46">
        <f>COUNTIFS('PI-Pitches_all'!$D:$D,'PI-Overview'!$B23,'PI-Pitches_all'!$K:$K,'PI-Overview'!N$9)</f>
        <v>0</v>
      </c>
      <c r="O23" s="47">
        <f>COUNTIFS('PI-Pitches_all'!$D:$D,'PI-Overview'!$B23,'PI-Pitches_all'!$K:$K,'PI-Overview'!O$9)</f>
        <v>0</v>
      </c>
      <c r="P23" s="48">
        <f>COUNTIFS('PI-Pitches_all'!$D:$D,'PI-Overview'!$B23,'PI-Pitches_all'!$K:$K,'PI-Overview'!P$9)</f>
        <v>0</v>
      </c>
      <c r="Q23" s="49">
        <f>COUNTIFS('PI-Pitches_all'!$D:$D,'PI-Overview'!$B23,'PI-Pitches_all'!$K:$K,'PI-Overview'!Q$9)</f>
        <v>0</v>
      </c>
    </row>
    <row r="24" spans="1:17" s="13" customFormat="1" x14ac:dyDescent="0.35">
      <c r="A24" s="13" t="s">
        <v>26</v>
      </c>
      <c r="B24" s="13" t="s">
        <v>27</v>
      </c>
      <c r="C24" s="14">
        <f>COUNTIF('PI-Pitches_all'!D:D,'PI-Overview'!B24)</f>
        <v>4</v>
      </c>
      <c r="D24" s="14">
        <f>SUMIF(Projects_today!E:E,'PI-Overview'!B24,Projects_today!G:G)</f>
        <v>1</v>
      </c>
      <c r="E24" s="14">
        <f t="shared" si="2"/>
        <v>4</v>
      </c>
      <c r="F24" s="16">
        <f>SUMIF('PI-Pitches_all'!$D:$D,'PI-Overview'!$B24,'PI-Pitches_all'!F:F)</f>
        <v>0</v>
      </c>
      <c r="G24" s="20">
        <f>SUMIF('PI-Pitches_all'!$D:$D,'PI-Overview'!$B24,'PI-Pitches_all'!G:G)</f>
        <v>1</v>
      </c>
      <c r="H24" s="23">
        <f>SUMIF('PI-Pitches_all'!$D:$D,'PI-Overview'!$B24,'PI-Pitches_all'!H:H)</f>
        <v>0</v>
      </c>
      <c r="I24" s="24">
        <f>SUMIF('PI-Pitches_all'!$D:$D,'PI-Overview'!$B24,'PI-Pitches_all'!I:I)</f>
        <v>1</v>
      </c>
      <c r="J24" s="25">
        <f>SUMIF('PI-Pitches_all'!$D:$D,'PI-Overview'!$B24,'PI-Pitches_all'!J:J)</f>
        <v>2</v>
      </c>
      <c r="K24" s="58"/>
      <c r="L24" s="44">
        <f>COUNTIFS('PI-Pitches_all'!$D:$D,'PI-Overview'!$B24,'PI-Pitches_all'!$K:$K,'PI-Overview'!L$9)</f>
        <v>0</v>
      </c>
      <c r="M24" s="45">
        <f>COUNTIFS('PI-Pitches_all'!$D:$D,'PI-Overview'!$B24,'PI-Pitches_all'!$K:$K,'PI-Overview'!M$9)</f>
        <v>0</v>
      </c>
      <c r="N24" s="46">
        <f>COUNTIFS('PI-Pitches_all'!$D:$D,'PI-Overview'!$B24,'PI-Pitches_all'!$K:$K,'PI-Overview'!N$9)</f>
        <v>1</v>
      </c>
      <c r="O24" s="47">
        <f>COUNTIFS('PI-Pitches_all'!$D:$D,'PI-Overview'!$B24,'PI-Pitches_all'!$K:$K,'PI-Overview'!O$9)</f>
        <v>0</v>
      </c>
      <c r="P24" s="48">
        <f>COUNTIFS('PI-Pitches_all'!$D:$D,'PI-Overview'!$B24,'PI-Pitches_all'!$K:$K,'PI-Overview'!P$9)</f>
        <v>1</v>
      </c>
      <c r="Q24" s="49">
        <f>COUNTIFS('PI-Pitches_all'!$D:$D,'PI-Overview'!$B24,'PI-Pitches_all'!$K:$K,'PI-Overview'!Q$9)</f>
        <v>2</v>
      </c>
    </row>
    <row r="25" spans="1:17" s="13" customFormat="1" x14ac:dyDescent="0.35">
      <c r="A25" s="13" t="s">
        <v>28</v>
      </c>
      <c r="B25" s="13" t="s">
        <v>29</v>
      </c>
      <c r="C25" s="14">
        <f>COUNTIF('PI-Pitches_all'!D:D,'PI-Overview'!B25)</f>
        <v>3</v>
      </c>
      <c r="D25" s="14">
        <f>SUMIF(Projects_today!E:E,'PI-Overview'!B25,Projects_today!G:G)</f>
        <v>5</v>
      </c>
      <c r="E25" s="14">
        <f t="shared" si="2"/>
        <v>3</v>
      </c>
      <c r="F25" s="16">
        <f>SUMIF('PI-Pitches_all'!$D:$D,'PI-Overview'!$B25,'PI-Pitches_all'!F:F)</f>
        <v>0</v>
      </c>
      <c r="G25" s="20">
        <f>SUMIF('PI-Pitches_all'!$D:$D,'PI-Overview'!$B25,'PI-Pitches_all'!G:G)</f>
        <v>1</v>
      </c>
      <c r="H25" s="23">
        <f>SUMIF('PI-Pitches_all'!$D:$D,'PI-Overview'!$B25,'PI-Pitches_all'!H:H)</f>
        <v>0</v>
      </c>
      <c r="I25" s="24">
        <f>SUMIF('PI-Pitches_all'!$D:$D,'PI-Overview'!$B25,'PI-Pitches_all'!I:I)</f>
        <v>1</v>
      </c>
      <c r="J25" s="25">
        <f>SUMIF('PI-Pitches_all'!$D:$D,'PI-Overview'!$B25,'PI-Pitches_all'!J:J)</f>
        <v>1</v>
      </c>
      <c r="K25" s="58"/>
      <c r="L25" s="44">
        <f>COUNTIFS('PI-Pitches_all'!$D:$D,'PI-Overview'!$B25,'PI-Pitches_all'!$K:$K,'PI-Overview'!L$9)</f>
        <v>0</v>
      </c>
      <c r="M25" s="45">
        <f>COUNTIFS('PI-Pitches_all'!$D:$D,'PI-Overview'!$B25,'PI-Pitches_all'!$K:$K,'PI-Overview'!M$9)</f>
        <v>1</v>
      </c>
      <c r="N25" s="46">
        <f>COUNTIFS('PI-Pitches_all'!$D:$D,'PI-Overview'!$B25,'PI-Pitches_all'!$K:$K,'PI-Overview'!N$9)</f>
        <v>0</v>
      </c>
      <c r="O25" s="47">
        <f>COUNTIFS('PI-Pitches_all'!$D:$D,'PI-Overview'!$B25,'PI-Pitches_all'!$K:$K,'PI-Overview'!O$9)</f>
        <v>0</v>
      </c>
      <c r="P25" s="48">
        <f>COUNTIFS('PI-Pitches_all'!$D:$D,'PI-Overview'!$B25,'PI-Pitches_all'!$K:$K,'PI-Overview'!P$9)</f>
        <v>1</v>
      </c>
      <c r="Q25" s="49">
        <f>COUNTIFS('PI-Pitches_all'!$D:$D,'PI-Overview'!$B25,'PI-Pitches_all'!$K:$K,'PI-Overview'!Q$9)</f>
        <v>1</v>
      </c>
    </row>
    <row r="26" spans="1:17" s="13" customFormat="1" x14ac:dyDescent="0.35">
      <c r="A26" s="13" t="s">
        <v>30</v>
      </c>
      <c r="B26" s="13" t="s">
        <v>31</v>
      </c>
      <c r="C26" s="14">
        <f>COUNTIF('PI-Pitches_all'!D:D,'PI-Overview'!B26)</f>
        <v>2</v>
      </c>
      <c r="D26" s="14">
        <f>SUMIF(Projects_today!E:E,'PI-Overview'!B26,Projects_today!G:G)</f>
        <v>2.5</v>
      </c>
      <c r="E26" s="14">
        <f t="shared" si="2"/>
        <v>2</v>
      </c>
      <c r="F26" s="16">
        <f>SUMIF('PI-Pitches_all'!$D:$D,'PI-Overview'!$B26,'PI-Pitches_all'!F:F)</f>
        <v>0</v>
      </c>
      <c r="G26" s="20">
        <f>SUMIF('PI-Pitches_all'!$D:$D,'PI-Overview'!$B26,'PI-Pitches_all'!G:G)</f>
        <v>1</v>
      </c>
      <c r="H26" s="23">
        <f>SUMIF('PI-Pitches_all'!$D:$D,'PI-Overview'!$B26,'PI-Pitches_all'!H:H)</f>
        <v>0</v>
      </c>
      <c r="I26" s="24">
        <f>SUMIF('PI-Pitches_all'!$D:$D,'PI-Overview'!$B26,'PI-Pitches_all'!I:I)</f>
        <v>0</v>
      </c>
      <c r="J26" s="25">
        <f>SUMIF('PI-Pitches_all'!$D:$D,'PI-Overview'!$B26,'PI-Pitches_all'!J:J)</f>
        <v>1</v>
      </c>
      <c r="K26" s="58"/>
      <c r="L26" s="44">
        <f>COUNTIFS('PI-Pitches_all'!$D:$D,'PI-Overview'!$B26,'PI-Pitches_all'!$K:$K,'PI-Overview'!L$9)</f>
        <v>0</v>
      </c>
      <c r="M26" s="45">
        <f>COUNTIFS('PI-Pitches_all'!$D:$D,'PI-Overview'!$B26,'PI-Pitches_all'!$K:$K,'PI-Overview'!M$9)</f>
        <v>1</v>
      </c>
      <c r="N26" s="46">
        <f>COUNTIFS('PI-Pitches_all'!$D:$D,'PI-Overview'!$B26,'PI-Pitches_all'!$K:$K,'PI-Overview'!N$9)</f>
        <v>0</v>
      </c>
      <c r="O26" s="47">
        <f>COUNTIFS('PI-Pitches_all'!$D:$D,'PI-Overview'!$B26,'PI-Pitches_all'!$K:$K,'PI-Overview'!O$9)</f>
        <v>0</v>
      </c>
      <c r="P26" s="48">
        <f>COUNTIFS('PI-Pitches_all'!$D:$D,'PI-Overview'!$B26,'PI-Pitches_all'!$K:$K,'PI-Overview'!P$9)</f>
        <v>0</v>
      </c>
      <c r="Q26" s="49">
        <f>COUNTIFS('PI-Pitches_all'!$D:$D,'PI-Overview'!$B26,'PI-Pitches_all'!$K:$K,'PI-Overview'!Q$9)</f>
        <v>1</v>
      </c>
    </row>
    <row r="27" spans="1:17" s="13" customFormat="1" x14ac:dyDescent="0.35">
      <c r="A27" s="13" t="s">
        <v>32</v>
      </c>
      <c r="B27" s="13" t="s">
        <v>33</v>
      </c>
      <c r="C27" s="14">
        <f>COUNTIF('PI-Pitches_all'!D:D,'PI-Overview'!B27)</f>
        <v>2</v>
      </c>
      <c r="D27" s="14">
        <f>SUMIF(Projects_today!E:E,'PI-Overview'!B27,Projects_today!G:G)</f>
        <v>0</v>
      </c>
      <c r="E27" s="14">
        <f t="shared" si="2"/>
        <v>2</v>
      </c>
      <c r="F27" s="16">
        <f>SUMIF('PI-Pitches_all'!$D:$D,'PI-Overview'!$B27,'PI-Pitches_all'!F:F)</f>
        <v>0</v>
      </c>
      <c r="G27" s="20">
        <f>SUMIF('PI-Pitches_all'!$D:$D,'PI-Overview'!$B27,'PI-Pitches_all'!G:G)</f>
        <v>1.5</v>
      </c>
      <c r="H27" s="23">
        <f>SUMIF('PI-Pitches_all'!$D:$D,'PI-Overview'!$B27,'PI-Pitches_all'!H:H)</f>
        <v>0</v>
      </c>
      <c r="I27" s="24">
        <f>SUMIF('PI-Pitches_all'!$D:$D,'PI-Overview'!$B27,'PI-Pitches_all'!I:I)</f>
        <v>0</v>
      </c>
      <c r="J27" s="25">
        <f>SUMIF('PI-Pitches_all'!$D:$D,'PI-Overview'!$B27,'PI-Pitches_all'!J:J)</f>
        <v>0.5</v>
      </c>
      <c r="K27" s="58"/>
      <c r="L27" s="44">
        <f>COUNTIFS('PI-Pitches_all'!$D:$D,'PI-Overview'!$B27,'PI-Pitches_all'!$K:$K,'PI-Overview'!L$9)</f>
        <v>0</v>
      </c>
      <c r="M27" s="45">
        <f>COUNTIFS('PI-Pitches_all'!$D:$D,'PI-Overview'!$B27,'PI-Pitches_all'!$K:$K,'PI-Overview'!M$9)</f>
        <v>1</v>
      </c>
      <c r="N27" s="46">
        <f>COUNTIFS('PI-Pitches_all'!$D:$D,'PI-Overview'!$B27,'PI-Pitches_all'!$K:$K,'PI-Overview'!N$9)</f>
        <v>0</v>
      </c>
      <c r="O27" s="47">
        <f>COUNTIFS('PI-Pitches_all'!$D:$D,'PI-Overview'!$B27,'PI-Pitches_all'!$K:$K,'PI-Overview'!O$9)</f>
        <v>0</v>
      </c>
      <c r="P27" s="48">
        <f>COUNTIFS('PI-Pitches_all'!$D:$D,'PI-Overview'!$B27,'PI-Pitches_all'!$K:$K,'PI-Overview'!P$9)</f>
        <v>0</v>
      </c>
      <c r="Q27" s="49">
        <f>COUNTIFS('PI-Pitches_all'!$D:$D,'PI-Overview'!$B27,'PI-Pitches_all'!$K:$K,'PI-Overview'!Q$9)</f>
        <v>1</v>
      </c>
    </row>
    <row r="28" spans="1:17" s="13" customFormat="1" x14ac:dyDescent="0.35">
      <c r="A28" s="13" t="s">
        <v>34</v>
      </c>
      <c r="B28" s="13" t="s">
        <v>35</v>
      </c>
      <c r="C28" s="14">
        <f>COUNTIF('PI-Pitches_all'!D:D,'PI-Overview'!B28)</f>
        <v>4</v>
      </c>
      <c r="D28" s="14">
        <f>SUMIF(Projects_today!E:E,'PI-Overview'!B28,Projects_today!G:G)</f>
        <v>2</v>
      </c>
      <c r="E28" s="14">
        <f t="shared" si="2"/>
        <v>4</v>
      </c>
      <c r="F28" s="16">
        <f>SUMIF('PI-Pitches_all'!$D:$D,'PI-Overview'!$B28,'PI-Pitches_all'!F:F)</f>
        <v>0</v>
      </c>
      <c r="G28" s="20">
        <f>SUMIF('PI-Pitches_all'!$D:$D,'PI-Overview'!$B28,'PI-Pitches_all'!G:G)</f>
        <v>0</v>
      </c>
      <c r="H28" s="23">
        <f>SUMIF('PI-Pitches_all'!$D:$D,'PI-Overview'!$B28,'PI-Pitches_all'!H:H)</f>
        <v>0</v>
      </c>
      <c r="I28" s="24">
        <f>SUMIF('PI-Pitches_all'!$D:$D,'PI-Overview'!$B28,'PI-Pitches_all'!I:I)</f>
        <v>2</v>
      </c>
      <c r="J28" s="25">
        <f>SUMIF('PI-Pitches_all'!$D:$D,'PI-Overview'!$B28,'PI-Pitches_all'!J:J)</f>
        <v>2</v>
      </c>
      <c r="K28" s="58"/>
      <c r="L28" s="44">
        <f>COUNTIFS('PI-Pitches_all'!$D:$D,'PI-Overview'!$B28,'PI-Pitches_all'!$K:$K,'PI-Overview'!L$9)</f>
        <v>0</v>
      </c>
      <c r="M28" s="45">
        <f>COUNTIFS('PI-Pitches_all'!$D:$D,'PI-Overview'!$B28,'PI-Pitches_all'!$K:$K,'PI-Overview'!M$9)</f>
        <v>0</v>
      </c>
      <c r="N28" s="46">
        <f>COUNTIFS('PI-Pitches_all'!$D:$D,'PI-Overview'!$B28,'PI-Pitches_all'!$K:$K,'PI-Overview'!N$9)</f>
        <v>0</v>
      </c>
      <c r="O28" s="47">
        <f>COUNTIFS('PI-Pitches_all'!$D:$D,'PI-Overview'!$B28,'PI-Pitches_all'!$K:$K,'PI-Overview'!O$9)</f>
        <v>0</v>
      </c>
      <c r="P28" s="48">
        <f>COUNTIFS('PI-Pitches_all'!$D:$D,'PI-Overview'!$B28,'PI-Pitches_all'!$K:$K,'PI-Overview'!P$9)</f>
        <v>2</v>
      </c>
      <c r="Q28" s="49">
        <f>COUNTIFS('PI-Pitches_all'!$D:$D,'PI-Overview'!$B28,'PI-Pitches_all'!$K:$K,'PI-Overview'!Q$9)</f>
        <v>2</v>
      </c>
    </row>
    <row r="29" spans="1:17" s="13" customFormat="1" x14ac:dyDescent="0.35">
      <c r="A29" s="13" t="s">
        <v>36</v>
      </c>
      <c r="B29" s="13" t="s">
        <v>37</v>
      </c>
      <c r="C29" s="14">
        <f>COUNTIF('PI-Pitches_all'!D:D,'PI-Overview'!B29)</f>
        <v>4</v>
      </c>
      <c r="D29" s="14">
        <f>SUMIF(Projects_today!E:E,'PI-Overview'!B29,Projects_today!G:G)</f>
        <v>2.5</v>
      </c>
      <c r="E29" s="14">
        <f t="shared" si="2"/>
        <v>4</v>
      </c>
      <c r="F29" s="16">
        <f>SUMIF('PI-Pitches_all'!$D:$D,'PI-Overview'!$B29,'PI-Pitches_all'!F:F)</f>
        <v>1.5</v>
      </c>
      <c r="G29" s="20">
        <f>SUMIF('PI-Pitches_all'!$D:$D,'PI-Overview'!$B29,'PI-Pitches_all'!G:G)</f>
        <v>0.5</v>
      </c>
      <c r="H29" s="23">
        <f>SUMIF('PI-Pitches_all'!$D:$D,'PI-Overview'!$B29,'PI-Pitches_all'!H:H)</f>
        <v>0</v>
      </c>
      <c r="I29" s="24">
        <f>SUMIF('PI-Pitches_all'!$D:$D,'PI-Overview'!$B29,'PI-Pitches_all'!I:I)</f>
        <v>0</v>
      </c>
      <c r="J29" s="25">
        <f>SUMIF('PI-Pitches_all'!$D:$D,'PI-Overview'!$B29,'PI-Pitches_all'!J:J)</f>
        <v>2</v>
      </c>
      <c r="K29" s="58"/>
      <c r="L29" s="44">
        <f>COUNTIFS('PI-Pitches_all'!$D:$D,'PI-Overview'!$B29,'PI-Pitches_all'!$K:$K,'PI-Overview'!L$9)</f>
        <v>0</v>
      </c>
      <c r="M29" s="45">
        <f>COUNTIFS('PI-Pitches_all'!$D:$D,'PI-Overview'!$B29,'PI-Pitches_all'!$K:$K,'PI-Overview'!M$9)</f>
        <v>0</v>
      </c>
      <c r="N29" s="46">
        <f>COUNTIFS('PI-Pitches_all'!$D:$D,'PI-Overview'!$B29,'PI-Pitches_all'!$K:$K,'PI-Overview'!N$9)</f>
        <v>2</v>
      </c>
      <c r="O29" s="47">
        <f>COUNTIFS('PI-Pitches_all'!$D:$D,'PI-Overview'!$B29,'PI-Pitches_all'!$K:$K,'PI-Overview'!O$9)</f>
        <v>0</v>
      </c>
      <c r="P29" s="48">
        <f>COUNTIFS('PI-Pitches_all'!$D:$D,'PI-Overview'!$B29,'PI-Pitches_all'!$K:$K,'PI-Overview'!P$9)</f>
        <v>0</v>
      </c>
      <c r="Q29" s="49">
        <f>COUNTIFS('PI-Pitches_all'!$D:$D,'PI-Overview'!$B29,'PI-Pitches_all'!$K:$K,'PI-Overview'!Q$9)</f>
        <v>2</v>
      </c>
    </row>
    <row r="30" spans="1:17" s="13" customFormat="1" x14ac:dyDescent="0.35">
      <c r="A30" s="13" t="s">
        <v>38</v>
      </c>
      <c r="B30" s="13" t="s">
        <v>39</v>
      </c>
      <c r="C30" s="14">
        <f>COUNTIF('PI-Pitches_all'!D:D,'PI-Overview'!B30)</f>
        <v>5</v>
      </c>
      <c r="D30" s="14">
        <f>SUMIF(Projects_today!E:E,'PI-Overview'!B30,Projects_today!G:G)</f>
        <v>4.5</v>
      </c>
      <c r="E30" s="14">
        <f t="shared" si="2"/>
        <v>5</v>
      </c>
      <c r="F30" s="16">
        <f>SUMIF('PI-Pitches_all'!$D:$D,'PI-Overview'!$B30,'PI-Pitches_all'!F:F)</f>
        <v>0.5</v>
      </c>
      <c r="G30" s="20">
        <f>SUMIF('PI-Pitches_all'!$D:$D,'PI-Overview'!$B30,'PI-Pitches_all'!G:G)</f>
        <v>1.5</v>
      </c>
      <c r="H30" s="23">
        <f>SUMIF('PI-Pitches_all'!$D:$D,'PI-Overview'!$B30,'PI-Pitches_all'!H:H)</f>
        <v>1</v>
      </c>
      <c r="I30" s="24">
        <f>SUMIF('PI-Pitches_all'!$D:$D,'PI-Overview'!$B30,'PI-Pitches_all'!I:I)</f>
        <v>1</v>
      </c>
      <c r="J30" s="25">
        <f>SUMIF('PI-Pitches_all'!$D:$D,'PI-Overview'!$B30,'PI-Pitches_all'!J:J)</f>
        <v>1</v>
      </c>
      <c r="K30" s="58"/>
      <c r="L30" s="44">
        <f>COUNTIFS('PI-Pitches_all'!$D:$D,'PI-Overview'!$B30,'PI-Pitches_all'!$K:$K,'PI-Overview'!L$9)</f>
        <v>0</v>
      </c>
      <c r="M30" s="45">
        <f>COUNTIFS('PI-Pitches_all'!$D:$D,'PI-Overview'!$B30,'PI-Pitches_all'!$K:$K,'PI-Overview'!M$9)</f>
        <v>1</v>
      </c>
      <c r="N30" s="46">
        <f>COUNTIFS('PI-Pitches_all'!$D:$D,'PI-Overview'!$B30,'PI-Pitches_all'!$K:$K,'PI-Overview'!N$9)</f>
        <v>1</v>
      </c>
      <c r="O30" s="47">
        <f>COUNTIFS('PI-Pitches_all'!$D:$D,'PI-Overview'!$B30,'PI-Pitches_all'!$K:$K,'PI-Overview'!O$9)</f>
        <v>1</v>
      </c>
      <c r="P30" s="48">
        <f>COUNTIFS('PI-Pitches_all'!$D:$D,'PI-Overview'!$B30,'PI-Pitches_all'!$K:$K,'PI-Overview'!P$9)</f>
        <v>1</v>
      </c>
      <c r="Q30" s="49">
        <f>COUNTIFS('PI-Pitches_all'!$D:$D,'PI-Overview'!$B30,'PI-Pitches_all'!$K:$K,'PI-Overview'!Q$9)</f>
        <v>1</v>
      </c>
    </row>
    <row r="31" spans="1:17" s="13" customFormat="1" x14ac:dyDescent="0.35">
      <c r="A31" s="13" t="s">
        <v>40</v>
      </c>
      <c r="B31" s="13" t="s">
        <v>41</v>
      </c>
      <c r="C31" s="14">
        <f>COUNTIF('PI-Pitches_all'!D:D,'PI-Overview'!B31)</f>
        <v>0</v>
      </c>
      <c r="D31" s="14">
        <f>SUMIF(Projects_today!E:E,'PI-Overview'!B31,Projects_today!G:G)</f>
        <v>1</v>
      </c>
      <c r="E31" s="14">
        <f t="shared" si="2"/>
        <v>0</v>
      </c>
      <c r="F31" s="16">
        <f>SUMIF('PI-Pitches_all'!$D:$D,'PI-Overview'!$B31,'PI-Pitches_all'!F:F)</f>
        <v>0</v>
      </c>
      <c r="G31" s="20">
        <f>SUMIF('PI-Pitches_all'!$D:$D,'PI-Overview'!$B31,'PI-Pitches_all'!G:G)</f>
        <v>0</v>
      </c>
      <c r="H31" s="23">
        <f>SUMIF('PI-Pitches_all'!$D:$D,'PI-Overview'!$B31,'PI-Pitches_all'!H:H)</f>
        <v>0</v>
      </c>
      <c r="I31" s="24">
        <f>SUMIF('PI-Pitches_all'!$D:$D,'PI-Overview'!$B31,'PI-Pitches_all'!I:I)</f>
        <v>0</v>
      </c>
      <c r="J31" s="25">
        <f>SUMIF('PI-Pitches_all'!$D:$D,'PI-Overview'!$B31,'PI-Pitches_all'!J:J)</f>
        <v>0</v>
      </c>
      <c r="K31" s="58"/>
      <c r="L31" s="44">
        <f>COUNTIFS('PI-Pitches_all'!$D:$D,'PI-Overview'!$B31,'PI-Pitches_all'!$K:$K,'PI-Overview'!L$9)</f>
        <v>0</v>
      </c>
      <c r="M31" s="45">
        <f>COUNTIFS('PI-Pitches_all'!$D:$D,'PI-Overview'!$B31,'PI-Pitches_all'!$K:$K,'PI-Overview'!M$9)</f>
        <v>0</v>
      </c>
      <c r="N31" s="46">
        <f>COUNTIFS('PI-Pitches_all'!$D:$D,'PI-Overview'!$B31,'PI-Pitches_all'!$K:$K,'PI-Overview'!N$9)</f>
        <v>0</v>
      </c>
      <c r="O31" s="47">
        <f>COUNTIFS('PI-Pitches_all'!$D:$D,'PI-Overview'!$B31,'PI-Pitches_all'!$K:$K,'PI-Overview'!O$9)</f>
        <v>0</v>
      </c>
      <c r="P31" s="48">
        <f>COUNTIFS('PI-Pitches_all'!$D:$D,'PI-Overview'!$B31,'PI-Pitches_all'!$K:$K,'PI-Overview'!P$9)</f>
        <v>0</v>
      </c>
      <c r="Q31" s="49">
        <f>COUNTIFS('PI-Pitches_all'!$D:$D,'PI-Overview'!$B31,'PI-Pitches_all'!$K:$K,'PI-Overview'!Q$9)</f>
        <v>0</v>
      </c>
    </row>
    <row r="32" spans="1:17" s="13" customFormat="1" x14ac:dyDescent="0.35">
      <c r="A32" s="13" t="s">
        <v>42</v>
      </c>
      <c r="B32" s="13" t="s">
        <v>43</v>
      </c>
      <c r="C32" s="14">
        <f>COUNTIF('PI-Pitches_all'!D:D,'PI-Overview'!B32)</f>
        <v>2</v>
      </c>
      <c r="D32" s="14">
        <f>SUMIF(Projects_today!E:E,'PI-Overview'!B32,Projects_today!G:G)</f>
        <v>1</v>
      </c>
      <c r="E32" s="14">
        <f t="shared" si="2"/>
        <v>2</v>
      </c>
      <c r="F32" s="16">
        <f>SUMIF('PI-Pitches_all'!$D:$D,'PI-Overview'!$B32,'PI-Pitches_all'!F:F)</f>
        <v>0</v>
      </c>
      <c r="G32" s="20">
        <f>SUMIF('PI-Pitches_all'!$D:$D,'PI-Overview'!$B32,'PI-Pitches_all'!G:G)</f>
        <v>0</v>
      </c>
      <c r="H32" s="23">
        <f>SUMIF('PI-Pitches_all'!$D:$D,'PI-Overview'!$B32,'PI-Pitches_all'!H:H)</f>
        <v>2</v>
      </c>
      <c r="I32" s="24">
        <f>SUMIF('PI-Pitches_all'!$D:$D,'PI-Overview'!$B32,'PI-Pitches_all'!I:I)</f>
        <v>0</v>
      </c>
      <c r="J32" s="25">
        <f>SUMIF('PI-Pitches_all'!$D:$D,'PI-Overview'!$B32,'PI-Pitches_all'!J:J)</f>
        <v>0</v>
      </c>
      <c r="K32" s="58"/>
      <c r="L32" s="44">
        <f>COUNTIFS('PI-Pitches_all'!$D:$D,'PI-Overview'!$B32,'PI-Pitches_all'!$K:$K,'PI-Overview'!L$9)</f>
        <v>0</v>
      </c>
      <c r="M32" s="45">
        <f>COUNTIFS('PI-Pitches_all'!$D:$D,'PI-Overview'!$B32,'PI-Pitches_all'!$K:$K,'PI-Overview'!M$9)</f>
        <v>0</v>
      </c>
      <c r="N32" s="46">
        <f>COUNTIFS('PI-Pitches_all'!$D:$D,'PI-Overview'!$B32,'PI-Pitches_all'!$K:$K,'PI-Overview'!N$9)</f>
        <v>0</v>
      </c>
      <c r="O32" s="47">
        <f>COUNTIFS('PI-Pitches_all'!$D:$D,'PI-Overview'!$B32,'PI-Pitches_all'!$K:$K,'PI-Overview'!O$9)</f>
        <v>2</v>
      </c>
      <c r="P32" s="48">
        <f>COUNTIFS('PI-Pitches_all'!$D:$D,'PI-Overview'!$B32,'PI-Pitches_all'!$K:$K,'PI-Overview'!P$9)</f>
        <v>0</v>
      </c>
      <c r="Q32" s="49">
        <f>COUNTIFS('PI-Pitches_all'!$D:$D,'PI-Overview'!$B32,'PI-Pitches_all'!$K:$K,'PI-Overview'!Q$9)</f>
        <v>0</v>
      </c>
    </row>
    <row r="33" spans="1:17" s="13" customFormat="1" x14ac:dyDescent="0.35">
      <c r="A33" s="13" t="s">
        <v>44</v>
      </c>
      <c r="B33" s="13" t="s">
        <v>45</v>
      </c>
      <c r="C33" s="14">
        <f>COUNTIF('PI-Pitches_all'!D:D,'PI-Overview'!B33)</f>
        <v>4</v>
      </c>
      <c r="D33" s="14">
        <f>SUMIF(Projects_today!E:E,'PI-Overview'!B33,Projects_today!G:G)</f>
        <v>5</v>
      </c>
      <c r="E33" s="14">
        <f t="shared" si="2"/>
        <v>4</v>
      </c>
      <c r="F33" s="16">
        <f>SUMIF('PI-Pitches_all'!$D:$D,'PI-Overview'!$B33,'PI-Pitches_all'!F:F)</f>
        <v>1</v>
      </c>
      <c r="G33" s="20">
        <f>SUMIF('PI-Pitches_all'!$D:$D,'PI-Overview'!$B33,'PI-Pitches_all'!G:G)</f>
        <v>0</v>
      </c>
      <c r="H33" s="23">
        <f>SUMIF('PI-Pitches_all'!$D:$D,'PI-Overview'!$B33,'PI-Pitches_all'!H:H)</f>
        <v>0</v>
      </c>
      <c r="I33" s="24">
        <f>SUMIF('PI-Pitches_all'!$D:$D,'PI-Overview'!$B33,'PI-Pitches_all'!I:I)</f>
        <v>1</v>
      </c>
      <c r="J33" s="25">
        <f>SUMIF('PI-Pitches_all'!$D:$D,'PI-Overview'!$B33,'PI-Pitches_all'!J:J)</f>
        <v>2</v>
      </c>
      <c r="K33" s="58"/>
      <c r="L33" s="44">
        <f>COUNTIFS('PI-Pitches_all'!$D:$D,'PI-Overview'!$B33,'PI-Pitches_all'!$K:$K,'PI-Overview'!L$9)</f>
        <v>1</v>
      </c>
      <c r="M33" s="45">
        <f>COUNTIFS('PI-Pitches_all'!$D:$D,'PI-Overview'!$B33,'PI-Pitches_all'!$K:$K,'PI-Overview'!M$9)</f>
        <v>0</v>
      </c>
      <c r="N33" s="46">
        <f>COUNTIFS('PI-Pitches_all'!$D:$D,'PI-Overview'!$B33,'PI-Pitches_all'!$K:$K,'PI-Overview'!N$9)</f>
        <v>0</v>
      </c>
      <c r="O33" s="47">
        <f>COUNTIFS('PI-Pitches_all'!$D:$D,'PI-Overview'!$B33,'PI-Pitches_all'!$K:$K,'PI-Overview'!O$9)</f>
        <v>0</v>
      </c>
      <c r="P33" s="48">
        <f>COUNTIFS('PI-Pitches_all'!$D:$D,'PI-Overview'!$B33,'PI-Pitches_all'!$K:$K,'PI-Overview'!P$9)</f>
        <v>1</v>
      </c>
      <c r="Q33" s="49">
        <f>COUNTIFS('PI-Pitches_all'!$D:$D,'PI-Overview'!$B33,'PI-Pitches_all'!$K:$K,'PI-Overview'!Q$9)</f>
        <v>2</v>
      </c>
    </row>
    <row r="34" spans="1:17" s="13" customFormat="1" x14ac:dyDescent="0.35">
      <c r="A34" s="13" t="s">
        <v>87</v>
      </c>
      <c r="B34" s="13" t="s">
        <v>46</v>
      </c>
      <c r="C34" s="14">
        <f>COUNTIF('PI-Pitches_all'!D:D,'PI-Overview'!B34)</f>
        <v>2</v>
      </c>
      <c r="D34" s="14">
        <f>SUMIF(Projects_today!E:E,'PI-Overview'!B34,Projects_today!G:G)</f>
        <v>0.5</v>
      </c>
      <c r="E34" s="14">
        <f t="shared" si="2"/>
        <v>2</v>
      </c>
      <c r="F34" s="16">
        <f>SUMIF('PI-Pitches_all'!$D:$D,'PI-Overview'!$B34,'PI-Pitches_all'!F:F)</f>
        <v>0</v>
      </c>
      <c r="G34" s="20">
        <f>SUMIF('PI-Pitches_all'!$D:$D,'PI-Overview'!$B34,'PI-Pitches_all'!G:G)</f>
        <v>0</v>
      </c>
      <c r="H34" s="23">
        <f>SUMIF('PI-Pitches_all'!$D:$D,'PI-Overview'!$B34,'PI-Pitches_all'!H:H)</f>
        <v>0</v>
      </c>
      <c r="I34" s="24">
        <f>SUMIF('PI-Pitches_all'!$D:$D,'PI-Overview'!$B34,'PI-Pitches_all'!I:I)</f>
        <v>0</v>
      </c>
      <c r="J34" s="25">
        <f>SUMIF('PI-Pitches_all'!$D:$D,'PI-Overview'!$B34,'PI-Pitches_all'!J:J)</f>
        <v>2</v>
      </c>
      <c r="K34" s="58"/>
      <c r="L34" s="44">
        <f>COUNTIFS('PI-Pitches_all'!$D:$D,'PI-Overview'!$B34,'PI-Pitches_all'!$K:$K,'PI-Overview'!L$9)</f>
        <v>0</v>
      </c>
      <c r="M34" s="45">
        <f>COUNTIFS('PI-Pitches_all'!$D:$D,'PI-Overview'!$B34,'PI-Pitches_all'!$K:$K,'PI-Overview'!M$9)</f>
        <v>0</v>
      </c>
      <c r="N34" s="46">
        <f>COUNTIFS('PI-Pitches_all'!$D:$D,'PI-Overview'!$B34,'PI-Pitches_all'!$K:$K,'PI-Overview'!N$9)</f>
        <v>0</v>
      </c>
      <c r="O34" s="47">
        <f>COUNTIFS('PI-Pitches_all'!$D:$D,'PI-Overview'!$B34,'PI-Pitches_all'!$K:$K,'PI-Overview'!O$9)</f>
        <v>0</v>
      </c>
      <c r="P34" s="48">
        <f>COUNTIFS('PI-Pitches_all'!$D:$D,'PI-Overview'!$B34,'PI-Pitches_all'!$K:$K,'PI-Overview'!P$9)</f>
        <v>0</v>
      </c>
      <c r="Q34" s="49">
        <f>COUNTIFS('PI-Pitches_all'!$D:$D,'PI-Overview'!$B34,'PI-Pitches_all'!$K:$K,'PI-Overview'!Q$9)</f>
        <v>2</v>
      </c>
    </row>
    <row r="35" spans="1:17" s="13" customFormat="1" x14ac:dyDescent="0.35">
      <c r="A35" s="13" t="s">
        <v>47</v>
      </c>
      <c r="B35" s="13" t="s">
        <v>48</v>
      </c>
      <c r="C35" s="14">
        <f>COUNTIF('PI-Pitches_all'!D:D,'PI-Overview'!B35)</f>
        <v>1</v>
      </c>
      <c r="D35" s="14">
        <f>SUMIF(Projects_today!E:E,'PI-Overview'!B35,Projects_today!G:G)</f>
        <v>1</v>
      </c>
      <c r="E35" s="14">
        <f t="shared" si="2"/>
        <v>1</v>
      </c>
      <c r="F35" s="16">
        <f>SUMIF('PI-Pitches_all'!$D:$D,'PI-Overview'!$B35,'PI-Pitches_all'!F:F)</f>
        <v>0</v>
      </c>
      <c r="G35" s="20">
        <f>SUMIF('PI-Pitches_all'!$D:$D,'PI-Overview'!$B35,'PI-Pitches_all'!G:G)</f>
        <v>0</v>
      </c>
      <c r="H35" s="23">
        <f>SUMIF('PI-Pitches_all'!$D:$D,'PI-Overview'!$B35,'PI-Pitches_all'!H:H)</f>
        <v>0</v>
      </c>
      <c r="I35" s="24">
        <f>SUMIF('PI-Pitches_all'!$D:$D,'PI-Overview'!$B35,'PI-Pitches_all'!I:I)</f>
        <v>0</v>
      </c>
      <c r="J35" s="25">
        <f>SUMIF('PI-Pitches_all'!$D:$D,'PI-Overview'!$B35,'PI-Pitches_all'!J:J)</f>
        <v>1</v>
      </c>
      <c r="K35" s="58"/>
      <c r="L35" s="44">
        <f>COUNTIFS('PI-Pitches_all'!$D:$D,'PI-Overview'!$B35,'PI-Pitches_all'!$K:$K,'PI-Overview'!L$9)</f>
        <v>0</v>
      </c>
      <c r="M35" s="45">
        <f>COUNTIFS('PI-Pitches_all'!$D:$D,'PI-Overview'!$B35,'PI-Pitches_all'!$K:$K,'PI-Overview'!M$9)</f>
        <v>0</v>
      </c>
      <c r="N35" s="46">
        <f>COUNTIFS('PI-Pitches_all'!$D:$D,'PI-Overview'!$B35,'PI-Pitches_all'!$K:$K,'PI-Overview'!N$9)</f>
        <v>0</v>
      </c>
      <c r="O35" s="47">
        <f>COUNTIFS('PI-Pitches_all'!$D:$D,'PI-Overview'!$B35,'PI-Pitches_all'!$K:$K,'PI-Overview'!O$9)</f>
        <v>0</v>
      </c>
      <c r="P35" s="48">
        <f>COUNTIFS('PI-Pitches_all'!$D:$D,'PI-Overview'!$B35,'PI-Pitches_all'!$K:$K,'PI-Overview'!P$9)</f>
        <v>0</v>
      </c>
      <c r="Q35" s="49">
        <f>COUNTIFS('PI-Pitches_all'!$D:$D,'PI-Overview'!$B35,'PI-Pitches_all'!$K:$K,'PI-Overview'!Q$9)</f>
        <v>1</v>
      </c>
    </row>
    <row r="36" spans="1:17" s="13" customFormat="1" x14ac:dyDescent="0.35">
      <c r="A36" s="13" t="s">
        <v>49</v>
      </c>
      <c r="B36" s="13" t="s">
        <v>50</v>
      </c>
      <c r="C36" s="14">
        <f>COUNTIF('PI-Pitches_all'!D:D,'PI-Overview'!B36)</f>
        <v>4</v>
      </c>
      <c r="D36" s="14">
        <f>SUMIF(Projects_today!E:E,'PI-Overview'!B36,Projects_today!G:G)</f>
        <v>5.5</v>
      </c>
      <c r="E36" s="14">
        <f t="shared" si="2"/>
        <v>4</v>
      </c>
      <c r="F36" s="16">
        <f>SUMIF('PI-Pitches_all'!$D:$D,'PI-Overview'!$B36,'PI-Pitches_all'!F:F)</f>
        <v>3</v>
      </c>
      <c r="G36" s="20">
        <f>SUMIF('PI-Pitches_all'!$D:$D,'PI-Overview'!$B36,'PI-Pitches_all'!G:G)</f>
        <v>1</v>
      </c>
      <c r="H36" s="23">
        <f>SUMIF('PI-Pitches_all'!$D:$D,'PI-Overview'!$B36,'PI-Pitches_all'!H:H)</f>
        <v>0</v>
      </c>
      <c r="I36" s="24">
        <f>SUMIF('PI-Pitches_all'!$D:$D,'PI-Overview'!$B36,'PI-Pitches_all'!I:I)</f>
        <v>0</v>
      </c>
      <c r="J36" s="25">
        <f>SUMIF('PI-Pitches_all'!$D:$D,'PI-Overview'!$B36,'PI-Pitches_all'!J:J)</f>
        <v>0</v>
      </c>
      <c r="K36" s="58"/>
      <c r="L36" s="44">
        <f>COUNTIFS('PI-Pitches_all'!$D:$D,'PI-Overview'!$B36,'PI-Pitches_all'!$K:$K,'PI-Overview'!L$9)</f>
        <v>2</v>
      </c>
      <c r="M36" s="45">
        <f>COUNTIFS('PI-Pitches_all'!$D:$D,'PI-Overview'!$B36,'PI-Pitches_all'!$K:$K,'PI-Overview'!M$9)</f>
        <v>1</v>
      </c>
      <c r="N36" s="46">
        <f>COUNTIFS('PI-Pitches_all'!$D:$D,'PI-Overview'!$B36,'PI-Pitches_all'!$K:$K,'PI-Overview'!N$9)</f>
        <v>1</v>
      </c>
      <c r="O36" s="47">
        <f>COUNTIFS('PI-Pitches_all'!$D:$D,'PI-Overview'!$B36,'PI-Pitches_all'!$K:$K,'PI-Overview'!O$9)</f>
        <v>0</v>
      </c>
      <c r="P36" s="48">
        <f>COUNTIFS('PI-Pitches_all'!$D:$D,'PI-Overview'!$B36,'PI-Pitches_all'!$K:$K,'PI-Overview'!P$9)</f>
        <v>0</v>
      </c>
      <c r="Q36" s="49">
        <f>COUNTIFS('PI-Pitches_all'!$D:$D,'PI-Overview'!$B36,'PI-Pitches_all'!$K:$K,'PI-Overview'!Q$9)</f>
        <v>0</v>
      </c>
    </row>
    <row r="37" spans="1:17" s="13" customFormat="1" x14ac:dyDescent="0.35">
      <c r="A37" s="13" t="s">
        <v>51</v>
      </c>
      <c r="B37" s="13" t="s">
        <v>52</v>
      </c>
      <c r="C37" s="14">
        <f>COUNTIF('PI-Pitches_all'!D:D,'PI-Overview'!B37)</f>
        <v>4</v>
      </c>
      <c r="D37" s="14">
        <f>SUMIF(Projects_today!E:E,'PI-Overview'!B37,Projects_today!G:G)</f>
        <v>5</v>
      </c>
      <c r="E37" s="14">
        <f t="shared" si="2"/>
        <v>4</v>
      </c>
      <c r="F37" s="16">
        <f>SUMIF('PI-Pitches_all'!$D:$D,'PI-Overview'!$B37,'PI-Pitches_all'!F:F)</f>
        <v>2</v>
      </c>
      <c r="G37" s="20">
        <f>SUMIF('PI-Pitches_all'!$D:$D,'PI-Overview'!$B37,'PI-Pitches_all'!G:G)</f>
        <v>1</v>
      </c>
      <c r="H37" s="23">
        <f>SUMIF('PI-Pitches_all'!$D:$D,'PI-Overview'!$B37,'PI-Pitches_all'!H:H)</f>
        <v>0</v>
      </c>
      <c r="I37" s="24">
        <f>SUMIF('PI-Pitches_all'!$D:$D,'PI-Overview'!$B37,'PI-Pitches_all'!I:I)</f>
        <v>1</v>
      </c>
      <c r="J37" s="25">
        <f>SUMIF('PI-Pitches_all'!$D:$D,'PI-Overview'!$B37,'PI-Pitches_all'!J:J)</f>
        <v>0</v>
      </c>
      <c r="K37" s="58"/>
      <c r="L37" s="44">
        <f>COUNTIFS('PI-Pitches_all'!$D:$D,'PI-Overview'!$B37,'PI-Pitches_all'!$K:$K,'PI-Overview'!L$9)</f>
        <v>2</v>
      </c>
      <c r="M37" s="45">
        <f>COUNTIFS('PI-Pitches_all'!$D:$D,'PI-Overview'!$B37,'PI-Pitches_all'!$K:$K,'PI-Overview'!M$9)</f>
        <v>1</v>
      </c>
      <c r="N37" s="46">
        <f>COUNTIFS('PI-Pitches_all'!$D:$D,'PI-Overview'!$B37,'PI-Pitches_all'!$K:$K,'PI-Overview'!N$9)</f>
        <v>0</v>
      </c>
      <c r="O37" s="47">
        <f>COUNTIFS('PI-Pitches_all'!$D:$D,'PI-Overview'!$B37,'PI-Pitches_all'!$K:$K,'PI-Overview'!O$9)</f>
        <v>0</v>
      </c>
      <c r="P37" s="48">
        <f>COUNTIFS('PI-Pitches_all'!$D:$D,'PI-Overview'!$B37,'PI-Pitches_all'!$K:$K,'PI-Overview'!P$9)</f>
        <v>1</v>
      </c>
      <c r="Q37" s="49">
        <f>COUNTIFS('PI-Pitches_all'!$D:$D,'PI-Overview'!$B37,'PI-Pitches_all'!$K:$K,'PI-Overview'!Q$9)</f>
        <v>0</v>
      </c>
    </row>
    <row r="38" spans="1:17" s="13" customFormat="1" x14ac:dyDescent="0.35">
      <c r="A38" s="13" t="s">
        <v>53</v>
      </c>
      <c r="B38" s="13" t="s">
        <v>54</v>
      </c>
      <c r="C38" s="14">
        <f>COUNTIF('PI-Pitches_all'!D:D,'PI-Overview'!B38)</f>
        <v>3</v>
      </c>
      <c r="D38" s="14">
        <f>SUMIF(Projects_today!E:E,'PI-Overview'!B38,Projects_today!G:G)</f>
        <v>2</v>
      </c>
      <c r="E38" s="14">
        <f t="shared" si="2"/>
        <v>3</v>
      </c>
      <c r="F38" s="16">
        <f>SUMIF('PI-Pitches_all'!$D:$D,'PI-Overview'!$B38,'PI-Pitches_all'!F:F)</f>
        <v>0</v>
      </c>
      <c r="G38" s="20">
        <f>SUMIF('PI-Pitches_all'!$D:$D,'PI-Overview'!$B38,'PI-Pitches_all'!G:G)</f>
        <v>0</v>
      </c>
      <c r="H38" s="23">
        <f>SUMIF('PI-Pitches_all'!$D:$D,'PI-Overview'!$B38,'PI-Pitches_all'!H:H)</f>
        <v>0</v>
      </c>
      <c r="I38" s="24">
        <f>SUMIF('PI-Pitches_all'!$D:$D,'PI-Overview'!$B38,'PI-Pitches_all'!I:I)</f>
        <v>1</v>
      </c>
      <c r="J38" s="25">
        <f>SUMIF('PI-Pitches_all'!$D:$D,'PI-Overview'!$B38,'PI-Pitches_all'!J:J)</f>
        <v>2</v>
      </c>
      <c r="K38" s="58"/>
      <c r="L38" s="44">
        <f>COUNTIFS('PI-Pitches_all'!$D:$D,'PI-Overview'!$B38,'PI-Pitches_all'!$K:$K,'PI-Overview'!L$9)</f>
        <v>0</v>
      </c>
      <c r="M38" s="45">
        <f>COUNTIFS('PI-Pitches_all'!$D:$D,'PI-Overview'!$B38,'PI-Pitches_all'!$K:$K,'PI-Overview'!M$9)</f>
        <v>0</v>
      </c>
      <c r="N38" s="46">
        <f>COUNTIFS('PI-Pitches_all'!$D:$D,'PI-Overview'!$B38,'PI-Pitches_all'!$K:$K,'PI-Overview'!N$9)</f>
        <v>0</v>
      </c>
      <c r="O38" s="47">
        <f>COUNTIFS('PI-Pitches_all'!$D:$D,'PI-Overview'!$B38,'PI-Pitches_all'!$K:$K,'PI-Overview'!O$9)</f>
        <v>0</v>
      </c>
      <c r="P38" s="48">
        <f>COUNTIFS('PI-Pitches_all'!$D:$D,'PI-Overview'!$B38,'PI-Pitches_all'!$K:$K,'PI-Overview'!P$9)</f>
        <v>1</v>
      </c>
      <c r="Q38" s="49">
        <f>COUNTIFS('PI-Pitches_all'!$D:$D,'PI-Overview'!$B38,'PI-Pitches_all'!$K:$K,'PI-Overview'!Q$9)</f>
        <v>2</v>
      </c>
    </row>
    <row r="39" spans="1:17" s="13" customFormat="1" x14ac:dyDescent="0.35">
      <c r="A39" s="13" t="s">
        <v>55</v>
      </c>
      <c r="B39" s="13" t="s">
        <v>56</v>
      </c>
      <c r="C39" s="14">
        <f>COUNTIF('PI-Pitches_all'!D:D,'PI-Overview'!B39)</f>
        <v>3</v>
      </c>
      <c r="D39" s="14">
        <f>SUMIF(Projects_today!E:E,'PI-Overview'!B39,Projects_today!G:G)</f>
        <v>2</v>
      </c>
      <c r="E39" s="14">
        <f t="shared" si="2"/>
        <v>3</v>
      </c>
      <c r="F39" s="16">
        <f>SUMIF('PI-Pitches_all'!$D:$D,'PI-Overview'!$B39,'PI-Pitches_all'!F:F)</f>
        <v>1</v>
      </c>
      <c r="G39" s="20">
        <f>SUMIF('PI-Pitches_all'!$D:$D,'PI-Overview'!$B39,'PI-Pitches_all'!G:G)</f>
        <v>2</v>
      </c>
      <c r="H39" s="23">
        <f>SUMIF('PI-Pitches_all'!$D:$D,'PI-Overview'!$B39,'PI-Pitches_all'!H:H)</f>
        <v>0</v>
      </c>
      <c r="I39" s="24">
        <f>SUMIF('PI-Pitches_all'!$D:$D,'PI-Overview'!$B39,'PI-Pitches_all'!I:I)</f>
        <v>0</v>
      </c>
      <c r="J39" s="25">
        <f>SUMIF('PI-Pitches_all'!$D:$D,'PI-Overview'!$B39,'PI-Pitches_all'!J:J)</f>
        <v>0</v>
      </c>
      <c r="K39" s="58"/>
      <c r="L39" s="44">
        <f>COUNTIFS('PI-Pitches_all'!$D:$D,'PI-Overview'!$B39,'PI-Pitches_all'!$K:$K,'PI-Overview'!L$9)</f>
        <v>0</v>
      </c>
      <c r="M39" s="45">
        <f>COUNTIFS('PI-Pitches_all'!$D:$D,'PI-Overview'!$B39,'PI-Pitches_all'!$K:$K,'PI-Overview'!M$9)</f>
        <v>3</v>
      </c>
      <c r="N39" s="46">
        <f>COUNTIFS('PI-Pitches_all'!$D:$D,'PI-Overview'!$B39,'PI-Pitches_all'!$K:$K,'PI-Overview'!N$9)</f>
        <v>0</v>
      </c>
      <c r="O39" s="47">
        <f>COUNTIFS('PI-Pitches_all'!$D:$D,'PI-Overview'!$B39,'PI-Pitches_all'!$K:$K,'PI-Overview'!O$9)</f>
        <v>0</v>
      </c>
      <c r="P39" s="48">
        <f>COUNTIFS('PI-Pitches_all'!$D:$D,'PI-Overview'!$B39,'PI-Pitches_all'!$K:$K,'PI-Overview'!P$9)</f>
        <v>0</v>
      </c>
      <c r="Q39" s="49">
        <f>COUNTIFS('PI-Pitches_all'!$D:$D,'PI-Overview'!$B39,'PI-Pitches_all'!$K:$K,'PI-Overview'!Q$9)</f>
        <v>0</v>
      </c>
    </row>
    <row r="40" spans="1:17" s="13" customFormat="1" x14ac:dyDescent="0.35">
      <c r="A40" s="13" t="s">
        <v>57</v>
      </c>
      <c r="B40" s="13" t="s">
        <v>58</v>
      </c>
      <c r="C40" s="14">
        <f>COUNTIF('PI-Pitches_all'!D:D,'PI-Overview'!B40)</f>
        <v>0</v>
      </c>
      <c r="D40" s="14">
        <f>SUMIF(Projects_today!E:E,'PI-Overview'!B40,Projects_today!G:G)</f>
        <v>1</v>
      </c>
      <c r="E40" s="14">
        <f t="shared" si="2"/>
        <v>0</v>
      </c>
      <c r="F40" s="16">
        <f>SUMIF('PI-Pitches_all'!$D:$D,'PI-Overview'!$B40,'PI-Pitches_all'!F:F)</f>
        <v>0</v>
      </c>
      <c r="G40" s="20">
        <f>SUMIF('PI-Pitches_all'!$D:$D,'PI-Overview'!$B40,'PI-Pitches_all'!G:G)</f>
        <v>0</v>
      </c>
      <c r="H40" s="23">
        <f>SUMIF('PI-Pitches_all'!$D:$D,'PI-Overview'!$B40,'PI-Pitches_all'!H:H)</f>
        <v>0</v>
      </c>
      <c r="I40" s="24">
        <f>SUMIF('PI-Pitches_all'!$D:$D,'PI-Overview'!$B40,'PI-Pitches_all'!I:I)</f>
        <v>0</v>
      </c>
      <c r="J40" s="25">
        <f>SUMIF('PI-Pitches_all'!$D:$D,'PI-Overview'!$B40,'PI-Pitches_all'!J:J)</f>
        <v>0</v>
      </c>
      <c r="K40" s="58"/>
      <c r="L40" s="44">
        <f>COUNTIFS('PI-Pitches_all'!$D:$D,'PI-Overview'!$B40,'PI-Pitches_all'!$K:$K,'PI-Overview'!L$9)</f>
        <v>0</v>
      </c>
      <c r="M40" s="45">
        <f>COUNTIFS('PI-Pitches_all'!$D:$D,'PI-Overview'!$B40,'PI-Pitches_all'!$K:$K,'PI-Overview'!M$9)</f>
        <v>0</v>
      </c>
      <c r="N40" s="46">
        <f>COUNTIFS('PI-Pitches_all'!$D:$D,'PI-Overview'!$B40,'PI-Pitches_all'!$K:$K,'PI-Overview'!N$9)</f>
        <v>0</v>
      </c>
      <c r="O40" s="47">
        <f>COUNTIFS('PI-Pitches_all'!$D:$D,'PI-Overview'!$B40,'PI-Pitches_all'!$K:$K,'PI-Overview'!O$9)</f>
        <v>0</v>
      </c>
      <c r="P40" s="48">
        <f>COUNTIFS('PI-Pitches_all'!$D:$D,'PI-Overview'!$B40,'PI-Pitches_all'!$K:$K,'PI-Overview'!P$9)</f>
        <v>0</v>
      </c>
      <c r="Q40" s="49">
        <f>COUNTIFS('PI-Pitches_all'!$D:$D,'PI-Overview'!$B40,'PI-Pitches_all'!$K:$K,'PI-Overview'!Q$9)</f>
        <v>0</v>
      </c>
    </row>
    <row r="41" spans="1:17" s="13" customFormat="1" x14ac:dyDescent="0.35">
      <c r="A41" s="13" t="s">
        <v>59</v>
      </c>
      <c r="B41" s="13" t="s">
        <v>60</v>
      </c>
      <c r="C41" s="14">
        <f>COUNTIF('PI-Pitches_all'!D:D,'PI-Overview'!B41)</f>
        <v>2</v>
      </c>
      <c r="D41" s="14">
        <f>SUMIF(Projects_today!E:E,'PI-Overview'!B41,Projects_today!G:G)</f>
        <v>1</v>
      </c>
      <c r="E41" s="14">
        <f t="shared" si="2"/>
        <v>2</v>
      </c>
      <c r="F41" s="16">
        <f>SUMIF('PI-Pitches_all'!$D:$D,'PI-Overview'!$B41,'PI-Pitches_all'!F:F)</f>
        <v>0</v>
      </c>
      <c r="G41" s="20">
        <f>SUMIF('PI-Pitches_all'!$D:$D,'PI-Overview'!$B41,'PI-Pitches_all'!G:G)</f>
        <v>0</v>
      </c>
      <c r="H41" s="23">
        <f>SUMIF('PI-Pitches_all'!$D:$D,'PI-Overview'!$B41,'PI-Pitches_all'!H:H)</f>
        <v>2</v>
      </c>
      <c r="I41" s="24">
        <f>SUMIF('PI-Pitches_all'!$D:$D,'PI-Overview'!$B41,'PI-Pitches_all'!I:I)</f>
        <v>0</v>
      </c>
      <c r="J41" s="25">
        <f>SUMIF('PI-Pitches_all'!$D:$D,'PI-Overview'!$B41,'PI-Pitches_all'!J:J)</f>
        <v>0</v>
      </c>
      <c r="K41" s="58"/>
      <c r="L41" s="44">
        <f>COUNTIFS('PI-Pitches_all'!$D:$D,'PI-Overview'!$B41,'PI-Pitches_all'!$K:$K,'PI-Overview'!L$9)</f>
        <v>0</v>
      </c>
      <c r="M41" s="45">
        <f>COUNTIFS('PI-Pitches_all'!$D:$D,'PI-Overview'!$B41,'PI-Pitches_all'!$K:$K,'PI-Overview'!M$9)</f>
        <v>0</v>
      </c>
      <c r="N41" s="46">
        <f>COUNTIFS('PI-Pitches_all'!$D:$D,'PI-Overview'!$B41,'PI-Pitches_all'!$K:$K,'PI-Overview'!N$9)</f>
        <v>0</v>
      </c>
      <c r="O41" s="47">
        <f>COUNTIFS('PI-Pitches_all'!$D:$D,'PI-Overview'!$B41,'PI-Pitches_all'!$K:$K,'PI-Overview'!O$9)</f>
        <v>2</v>
      </c>
      <c r="P41" s="48">
        <f>COUNTIFS('PI-Pitches_all'!$D:$D,'PI-Overview'!$B41,'PI-Pitches_all'!$K:$K,'PI-Overview'!P$9)</f>
        <v>0</v>
      </c>
      <c r="Q41" s="49">
        <f>COUNTIFS('PI-Pitches_all'!$D:$D,'PI-Overview'!$B41,'PI-Pitches_all'!$K:$K,'PI-Overview'!Q$9)</f>
        <v>0</v>
      </c>
    </row>
    <row r="42" spans="1:17" s="13" customFormat="1" x14ac:dyDescent="0.35">
      <c r="A42" s="13" t="s">
        <v>61</v>
      </c>
      <c r="B42" s="13" t="s">
        <v>62</v>
      </c>
      <c r="C42" s="14">
        <f>COUNTIF('PI-Pitches_all'!D:D,'PI-Overview'!B42)</f>
        <v>4</v>
      </c>
      <c r="D42" s="14">
        <f>SUMIF(Projects_today!E:E,'PI-Overview'!B42,Projects_today!G:G)</f>
        <v>2</v>
      </c>
      <c r="E42" s="14">
        <f t="shared" si="2"/>
        <v>4</v>
      </c>
      <c r="F42" s="16">
        <f>SUMIF('PI-Pitches_all'!$D:$D,'PI-Overview'!$B42,'PI-Pitches_all'!F:F)</f>
        <v>2</v>
      </c>
      <c r="G42" s="20">
        <f>SUMIF('PI-Pitches_all'!$D:$D,'PI-Overview'!$B42,'PI-Pitches_all'!G:G)</f>
        <v>2</v>
      </c>
      <c r="H42" s="23">
        <f>SUMIF('PI-Pitches_all'!$D:$D,'PI-Overview'!$B42,'PI-Pitches_all'!H:H)</f>
        <v>0</v>
      </c>
      <c r="I42" s="24">
        <f>SUMIF('PI-Pitches_all'!$D:$D,'PI-Overview'!$B42,'PI-Pitches_all'!I:I)</f>
        <v>0</v>
      </c>
      <c r="J42" s="25">
        <f>SUMIF('PI-Pitches_all'!$D:$D,'PI-Overview'!$B42,'PI-Pitches_all'!J:J)</f>
        <v>0</v>
      </c>
      <c r="K42" s="58"/>
      <c r="L42" s="44">
        <f>COUNTIFS('PI-Pitches_all'!$D:$D,'PI-Overview'!$B42,'PI-Pitches_all'!$K:$K,'PI-Overview'!L$9)</f>
        <v>1</v>
      </c>
      <c r="M42" s="45">
        <f>COUNTIFS('PI-Pitches_all'!$D:$D,'PI-Overview'!$B42,'PI-Pitches_all'!$K:$K,'PI-Overview'!M$9)</f>
        <v>2</v>
      </c>
      <c r="N42" s="46">
        <f>COUNTIFS('PI-Pitches_all'!$D:$D,'PI-Overview'!$B42,'PI-Pitches_all'!$K:$K,'PI-Overview'!N$9)</f>
        <v>1</v>
      </c>
      <c r="O42" s="47">
        <f>COUNTIFS('PI-Pitches_all'!$D:$D,'PI-Overview'!$B42,'PI-Pitches_all'!$K:$K,'PI-Overview'!O$9)</f>
        <v>0</v>
      </c>
      <c r="P42" s="48">
        <f>COUNTIFS('PI-Pitches_all'!$D:$D,'PI-Overview'!$B42,'PI-Pitches_all'!$K:$K,'PI-Overview'!P$9)</f>
        <v>0</v>
      </c>
      <c r="Q42" s="49">
        <f>COUNTIFS('PI-Pitches_all'!$D:$D,'PI-Overview'!$B42,'PI-Pitches_all'!$K:$K,'PI-Overview'!Q$9)</f>
        <v>0</v>
      </c>
    </row>
    <row r="43" spans="1:17" s="13" customFormat="1" x14ac:dyDescent="0.35">
      <c r="A43" s="13" t="s">
        <v>63</v>
      </c>
      <c r="B43" s="13" t="s">
        <v>64</v>
      </c>
      <c r="C43" s="14">
        <f>COUNTIF('PI-Pitches_all'!D:D,'PI-Overview'!B43)</f>
        <v>0</v>
      </c>
      <c r="D43" s="14">
        <f>SUMIF(Projects_today!E:E,'PI-Overview'!B43,Projects_today!G:G)</f>
        <v>1</v>
      </c>
      <c r="E43" s="14">
        <f t="shared" si="2"/>
        <v>0</v>
      </c>
      <c r="F43" s="16">
        <f>SUMIF('PI-Pitches_all'!$D:$D,'PI-Overview'!$B43,'PI-Pitches_all'!F:F)</f>
        <v>0</v>
      </c>
      <c r="G43" s="20">
        <f>SUMIF('PI-Pitches_all'!$D:$D,'PI-Overview'!$B43,'PI-Pitches_all'!G:G)</f>
        <v>0</v>
      </c>
      <c r="H43" s="23">
        <f>SUMIF('PI-Pitches_all'!$D:$D,'PI-Overview'!$B43,'PI-Pitches_all'!H:H)</f>
        <v>0</v>
      </c>
      <c r="I43" s="24">
        <f>SUMIF('PI-Pitches_all'!$D:$D,'PI-Overview'!$B43,'PI-Pitches_all'!I:I)</f>
        <v>0</v>
      </c>
      <c r="J43" s="25">
        <f>SUMIF('PI-Pitches_all'!$D:$D,'PI-Overview'!$B43,'PI-Pitches_all'!J:J)</f>
        <v>0</v>
      </c>
      <c r="K43" s="58"/>
      <c r="L43" s="44">
        <f>COUNTIFS('PI-Pitches_all'!$D:$D,'PI-Overview'!$B43,'PI-Pitches_all'!$K:$K,'PI-Overview'!L$9)</f>
        <v>0</v>
      </c>
      <c r="M43" s="45">
        <f>COUNTIFS('PI-Pitches_all'!$D:$D,'PI-Overview'!$B43,'PI-Pitches_all'!$K:$K,'PI-Overview'!M$9)</f>
        <v>0</v>
      </c>
      <c r="N43" s="46">
        <f>COUNTIFS('PI-Pitches_all'!$D:$D,'PI-Overview'!$B43,'PI-Pitches_all'!$K:$K,'PI-Overview'!N$9)</f>
        <v>0</v>
      </c>
      <c r="O43" s="47">
        <f>COUNTIFS('PI-Pitches_all'!$D:$D,'PI-Overview'!$B43,'PI-Pitches_all'!$K:$K,'PI-Overview'!O$9)</f>
        <v>0</v>
      </c>
      <c r="P43" s="48">
        <f>COUNTIFS('PI-Pitches_all'!$D:$D,'PI-Overview'!$B43,'PI-Pitches_all'!$K:$K,'PI-Overview'!P$9)</f>
        <v>0</v>
      </c>
      <c r="Q43" s="49">
        <f>COUNTIFS('PI-Pitches_all'!$D:$D,'PI-Overview'!$B43,'PI-Pitches_all'!$K:$K,'PI-Overview'!Q$9)</f>
        <v>0</v>
      </c>
    </row>
    <row r="44" spans="1:17" s="13" customFormat="1" x14ac:dyDescent="0.35">
      <c r="A44" s="13" t="s">
        <v>65</v>
      </c>
      <c r="B44" s="13" t="s">
        <v>66</v>
      </c>
      <c r="C44" s="14">
        <f>COUNTIF('PI-Pitches_all'!D:D,'PI-Overview'!B44)</f>
        <v>2</v>
      </c>
      <c r="D44" s="14">
        <f>SUMIF(Projects_today!E:E,'PI-Overview'!B44,Projects_today!G:G)</f>
        <v>1.5</v>
      </c>
      <c r="E44" s="14">
        <f t="shared" si="2"/>
        <v>2</v>
      </c>
      <c r="F44" s="16">
        <f>SUMIF('PI-Pitches_all'!$D:$D,'PI-Overview'!$B44,'PI-Pitches_all'!F:F)</f>
        <v>1</v>
      </c>
      <c r="G44" s="20">
        <f>SUMIF('PI-Pitches_all'!$D:$D,'PI-Overview'!$B44,'PI-Pitches_all'!G:G)</f>
        <v>0</v>
      </c>
      <c r="H44" s="23">
        <f>SUMIF('PI-Pitches_all'!$D:$D,'PI-Overview'!$B44,'PI-Pitches_all'!H:H)</f>
        <v>0</v>
      </c>
      <c r="I44" s="24">
        <f>SUMIF('PI-Pitches_all'!$D:$D,'PI-Overview'!$B44,'PI-Pitches_all'!I:I)</f>
        <v>1</v>
      </c>
      <c r="J44" s="25">
        <f>SUMIF('PI-Pitches_all'!$D:$D,'PI-Overview'!$B44,'PI-Pitches_all'!J:J)</f>
        <v>0</v>
      </c>
      <c r="K44" s="58"/>
      <c r="L44" s="44">
        <f>COUNTIFS('PI-Pitches_all'!$D:$D,'PI-Overview'!$B44,'PI-Pitches_all'!$K:$K,'PI-Overview'!L$9)</f>
        <v>1</v>
      </c>
      <c r="M44" s="45">
        <f>COUNTIFS('PI-Pitches_all'!$D:$D,'PI-Overview'!$B44,'PI-Pitches_all'!$K:$K,'PI-Overview'!M$9)</f>
        <v>0</v>
      </c>
      <c r="N44" s="46">
        <f>COUNTIFS('PI-Pitches_all'!$D:$D,'PI-Overview'!$B44,'PI-Pitches_all'!$K:$K,'PI-Overview'!N$9)</f>
        <v>0</v>
      </c>
      <c r="O44" s="47">
        <f>COUNTIFS('PI-Pitches_all'!$D:$D,'PI-Overview'!$B44,'PI-Pitches_all'!$K:$K,'PI-Overview'!O$9)</f>
        <v>0</v>
      </c>
      <c r="P44" s="48">
        <f>COUNTIFS('PI-Pitches_all'!$D:$D,'PI-Overview'!$B44,'PI-Pitches_all'!$K:$K,'PI-Overview'!P$9)</f>
        <v>1</v>
      </c>
      <c r="Q44" s="49">
        <f>COUNTIFS('PI-Pitches_all'!$D:$D,'PI-Overview'!$B44,'PI-Pitches_all'!$K:$K,'PI-Overview'!Q$9)</f>
        <v>0</v>
      </c>
    </row>
    <row r="45" spans="1:17" s="13" customFormat="1" x14ac:dyDescent="0.35">
      <c r="A45" s="13" t="s">
        <v>67</v>
      </c>
      <c r="B45" s="13" t="s">
        <v>68</v>
      </c>
      <c r="C45" s="14">
        <f>COUNTIF('PI-Pitches_all'!D:D,'PI-Overview'!B45)</f>
        <v>2</v>
      </c>
      <c r="D45" s="14">
        <f>SUMIF(Projects_today!E:E,'PI-Overview'!B45,Projects_today!G:G)</f>
        <v>1</v>
      </c>
      <c r="E45" s="14">
        <f t="shared" si="2"/>
        <v>2</v>
      </c>
      <c r="F45" s="16">
        <f>SUMIF('PI-Pitches_all'!$D:$D,'PI-Overview'!$B45,'PI-Pitches_all'!F:F)</f>
        <v>0</v>
      </c>
      <c r="G45" s="20">
        <f>SUMIF('PI-Pitches_all'!$D:$D,'PI-Overview'!$B45,'PI-Pitches_all'!G:G)</f>
        <v>0</v>
      </c>
      <c r="H45" s="23">
        <f>SUMIF('PI-Pitches_all'!$D:$D,'PI-Overview'!$B45,'PI-Pitches_all'!H:H)</f>
        <v>2</v>
      </c>
      <c r="I45" s="24">
        <f>SUMIF('PI-Pitches_all'!$D:$D,'PI-Overview'!$B45,'PI-Pitches_all'!I:I)</f>
        <v>0</v>
      </c>
      <c r="J45" s="25">
        <f>SUMIF('PI-Pitches_all'!$D:$D,'PI-Overview'!$B45,'PI-Pitches_all'!J:J)</f>
        <v>0</v>
      </c>
      <c r="K45" s="58"/>
      <c r="L45" s="44">
        <f>COUNTIFS('PI-Pitches_all'!$D:$D,'PI-Overview'!$B45,'PI-Pitches_all'!$K:$K,'PI-Overview'!L$9)</f>
        <v>0</v>
      </c>
      <c r="M45" s="45">
        <f>COUNTIFS('PI-Pitches_all'!$D:$D,'PI-Overview'!$B45,'PI-Pitches_all'!$K:$K,'PI-Overview'!M$9)</f>
        <v>0</v>
      </c>
      <c r="N45" s="46">
        <f>COUNTIFS('PI-Pitches_all'!$D:$D,'PI-Overview'!$B45,'PI-Pitches_all'!$K:$K,'PI-Overview'!N$9)</f>
        <v>0</v>
      </c>
      <c r="O45" s="47">
        <f>COUNTIFS('PI-Pitches_all'!$D:$D,'PI-Overview'!$B45,'PI-Pitches_all'!$K:$K,'PI-Overview'!O$9)</f>
        <v>2</v>
      </c>
      <c r="P45" s="48">
        <f>COUNTIFS('PI-Pitches_all'!$D:$D,'PI-Overview'!$B45,'PI-Pitches_all'!$K:$K,'PI-Overview'!P$9)</f>
        <v>0</v>
      </c>
      <c r="Q45" s="49">
        <f>COUNTIFS('PI-Pitches_all'!$D:$D,'PI-Overview'!$B45,'PI-Pitches_all'!$K:$K,'PI-Overview'!Q$9)</f>
        <v>0</v>
      </c>
    </row>
    <row r="46" spans="1:17" s="13" customFormat="1" x14ac:dyDescent="0.35">
      <c r="A46" s="13" t="s">
        <v>69</v>
      </c>
      <c r="B46" s="13" t="s">
        <v>70</v>
      </c>
      <c r="C46" s="14">
        <f>COUNTIF('PI-Pitches_all'!D:D,'PI-Overview'!B46)</f>
        <v>4</v>
      </c>
      <c r="D46" s="14">
        <f>SUMIF(Projects_today!E:E,'PI-Overview'!B46,Projects_today!G:G)</f>
        <v>2</v>
      </c>
      <c r="E46" s="14">
        <f t="shared" si="2"/>
        <v>4</v>
      </c>
      <c r="F46" s="16">
        <f>SUMIF('PI-Pitches_all'!$D:$D,'PI-Overview'!$B46,'PI-Pitches_all'!F:F)</f>
        <v>0</v>
      </c>
      <c r="G46" s="20">
        <f>SUMIF('PI-Pitches_all'!$D:$D,'PI-Overview'!$B46,'PI-Pitches_all'!G:G)</f>
        <v>0</v>
      </c>
      <c r="H46" s="23">
        <f>SUMIF('PI-Pitches_all'!$D:$D,'PI-Overview'!$B46,'PI-Pitches_all'!H:H)</f>
        <v>4</v>
      </c>
      <c r="I46" s="24">
        <f>SUMIF('PI-Pitches_all'!$D:$D,'PI-Overview'!$B46,'PI-Pitches_all'!I:I)</f>
        <v>0</v>
      </c>
      <c r="J46" s="25">
        <f>SUMIF('PI-Pitches_all'!$D:$D,'PI-Overview'!$B46,'PI-Pitches_all'!J:J)</f>
        <v>0</v>
      </c>
      <c r="K46" s="58"/>
      <c r="L46" s="44">
        <f>COUNTIFS('PI-Pitches_all'!$D:$D,'PI-Overview'!$B46,'PI-Pitches_all'!$K:$K,'PI-Overview'!L$9)</f>
        <v>0</v>
      </c>
      <c r="M46" s="45">
        <f>COUNTIFS('PI-Pitches_all'!$D:$D,'PI-Overview'!$B46,'PI-Pitches_all'!$K:$K,'PI-Overview'!M$9)</f>
        <v>0</v>
      </c>
      <c r="N46" s="46">
        <f>COUNTIFS('PI-Pitches_all'!$D:$D,'PI-Overview'!$B46,'PI-Pitches_all'!$K:$K,'PI-Overview'!N$9)</f>
        <v>0</v>
      </c>
      <c r="O46" s="47">
        <f>COUNTIFS('PI-Pitches_all'!$D:$D,'PI-Overview'!$B46,'PI-Pitches_all'!$K:$K,'PI-Overview'!O$9)</f>
        <v>4</v>
      </c>
      <c r="P46" s="48">
        <f>COUNTIFS('PI-Pitches_all'!$D:$D,'PI-Overview'!$B46,'PI-Pitches_all'!$K:$K,'PI-Overview'!P$9)</f>
        <v>0</v>
      </c>
      <c r="Q46" s="49">
        <f>COUNTIFS('PI-Pitches_all'!$D:$D,'PI-Overview'!$B46,'PI-Pitches_all'!$K:$K,'PI-Overview'!Q$9)</f>
        <v>0</v>
      </c>
    </row>
    <row r="47" spans="1:17" s="13" customFormat="1" x14ac:dyDescent="0.35">
      <c r="A47" s="13" t="s">
        <v>71</v>
      </c>
      <c r="B47" s="13" t="s">
        <v>72</v>
      </c>
      <c r="C47" s="14">
        <f>COUNTIF('PI-Pitches_all'!D:D,'PI-Overview'!B47)</f>
        <v>1</v>
      </c>
      <c r="D47" s="14">
        <f>SUMIF(Projects_today!E:E,'PI-Overview'!B47,Projects_today!G:G)</f>
        <v>1</v>
      </c>
      <c r="E47" s="14">
        <f t="shared" si="2"/>
        <v>1</v>
      </c>
      <c r="F47" s="16">
        <f>SUMIF('PI-Pitches_all'!$D:$D,'PI-Overview'!$B47,'PI-Pitches_all'!F:F)</f>
        <v>0</v>
      </c>
      <c r="G47" s="20">
        <f>SUMIF('PI-Pitches_all'!$D:$D,'PI-Overview'!$B47,'PI-Pitches_all'!G:G)</f>
        <v>0</v>
      </c>
      <c r="H47" s="23">
        <f>SUMIF('PI-Pitches_all'!$D:$D,'PI-Overview'!$B47,'PI-Pitches_all'!H:H)</f>
        <v>0</v>
      </c>
      <c r="I47" s="24">
        <f>SUMIF('PI-Pitches_all'!$D:$D,'PI-Overview'!$B47,'PI-Pitches_all'!I:I)</f>
        <v>0</v>
      </c>
      <c r="J47" s="25">
        <f>SUMIF('PI-Pitches_all'!$D:$D,'PI-Overview'!$B47,'PI-Pitches_all'!J:J)</f>
        <v>1</v>
      </c>
      <c r="K47" s="58"/>
      <c r="L47" s="44">
        <f>COUNTIFS('PI-Pitches_all'!$D:$D,'PI-Overview'!$B47,'PI-Pitches_all'!$K:$K,'PI-Overview'!L$9)</f>
        <v>0</v>
      </c>
      <c r="M47" s="45">
        <f>COUNTIFS('PI-Pitches_all'!$D:$D,'PI-Overview'!$B47,'PI-Pitches_all'!$K:$K,'PI-Overview'!M$9)</f>
        <v>0</v>
      </c>
      <c r="N47" s="46">
        <f>COUNTIFS('PI-Pitches_all'!$D:$D,'PI-Overview'!$B47,'PI-Pitches_all'!$K:$K,'PI-Overview'!N$9)</f>
        <v>0</v>
      </c>
      <c r="O47" s="47">
        <f>COUNTIFS('PI-Pitches_all'!$D:$D,'PI-Overview'!$B47,'PI-Pitches_all'!$K:$K,'PI-Overview'!O$9)</f>
        <v>0</v>
      </c>
      <c r="P47" s="48">
        <f>COUNTIFS('PI-Pitches_all'!$D:$D,'PI-Overview'!$B47,'PI-Pitches_all'!$K:$K,'PI-Overview'!P$9)</f>
        <v>0</v>
      </c>
      <c r="Q47" s="49">
        <f>COUNTIFS('PI-Pitches_all'!$D:$D,'PI-Overview'!$B47,'PI-Pitches_all'!$K:$K,'PI-Overview'!Q$9)</f>
        <v>1</v>
      </c>
    </row>
    <row r="48" spans="1:17" s="13" customFormat="1" x14ac:dyDescent="0.35">
      <c r="A48" s="13" t="s">
        <v>73</v>
      </c>
      <c r="B48" s="13" t="s">
        <v>74</v>
      </c>
      <c r="C48" s="14">
        <f>COUNTIF('PI-Pitches_all'!D:D,'PI-Overview'!B48)</f>
        <v>4</v>
      </c>
      <c r="D48" s="14">
        <f>SUMIF(Projects_today!E:E,'PI-Overview'!B48,Projects_today!G:G)</f>
        <v>5</v>
      </c>
      <c r="E48" s="14">
        <f t="shared" si="2"/>
        <v>4</v>
      </c>
      <c r="F48" s="16">
        <f>SUMIF('PI-Pitches_all'!$D:$D,'PI-Overview'!$B48,'PI-Pitches_all'!F:F)</f>
        <v>0</v>
      </c>
      <c r="G48" s="20">
        <f>SUMIF('PI-Pitches_all'!$D:$D,'PI-Overview'!$B48,'PI-Pitches_all'!G:G)</f>
        <v>0</v>
      </c>
      <c r="H48" s="23">
        <f>SUMIF('PI-Pitches_all'!$D:$D,'PI-Overview'!$B48,'PI-Pitches_all'!H:H)</f>
        <v>0</v>
      </c>
      <c r="I48" s="24">
        <f>SUMIF('PI-Pitches_all'!$D:$D,'PI-Overview'!$B48,'PI-Pitches_all'!I:I)</f>
        <v>1</v>
      </c>
      <c r="J48" s="25">
        <f>SUMIF('PI-Pitches_all'!$D:$D,'PI-Overview'!$B48,'PI-Pitches_all'!J:J)</f>
        <v>3</v>
      </c>
      <c r="K48" s="58"/>
      <c r="L48" s="44">
        <f>COUNTIFS('PI-Pitches_all'!$D:$D,'PI-Overview'!$B48,'PI-Pitches_all'!$K:$K,'PI-Overview'!L$9)</f>
        <v>0</v>
      </c>
      <c r="M48" s="45">
        <f>COUNTIFS('PI-Pitches_all'!$D:$D,'PI-Overview'!$B48,'PI-Pitches_all'!$K:$K,'PI-Overview'!M$9)</f>
        <v>0</v>
      </c>
      <c r="N48" s="46">
        <f>COUNTIFS('PI-Pitches_all'!$D:$D,'PI-Overview'!$B48,'PI-Pitches_all'!$K:$K,'PI-Overview'!N$9)</f>
        <v>0</v>
      </c>
      <c r="O48" s="47">
        <f>COUNTIFS('PI-Pitches_all'!$D:$D,'PI-Overview'!$B48,'PI-Pitches_all'!$K:$K,'PI-Overview'!O$9)</f>
        <v>0</v>
      </c>
      <c r="P48" s="48">
        <f>COUNTIFS('PI-Pitches_all'!$D:$D,'PI-Overview'!$B48,'PI-Pitches_all'!$K:$K,'PI-Overview'!P$9)</f>
        <v>1</v>
      </c>
      <c r="Q48" s="49">
        <f>COUNTIFS('PI-Pitches_all'!$D:$D,'PI-Overview'!$B48,'PI-Pitches_all'!$K:$K,'PI-Overview'!Q$9)</f>
        <v>3</v>
      </c>
    </row>
    <row r="49" spans="1:17" s="13" customFormat="1" x14ac:dyDescent="0.35">
      <c r="A49" s="13" t="s">
        <v>75</v>
      </c>
      <c r="B49" s="13" t="s">
        <v>76</v>
      </c>
      <c r="C49" s="14">
        <f>COUNTIF('PI-Pitches_all'!D:D,'PI-Overview'!B49)</f>
        <v>1</v>
      </c>
      <c r="D49" s="14">
        <f>SUMIF(Projects_today!E:E,'PI-Overview'!B49,Projects_today!G:G)</f>
        <v>1</v>
      </c>
      <c r="E49" s="14">
        <f t="shared" si="2"/>
        <v>1</v>
      </c>
      <c r="F49" s="16">
        <f>SUMIF('PI-Pitches_all'!$D:$D,'PI-Overview'!$B49,'PI-Pitches_all'!F:F)</f>
        <v>0</v>
      </c>
      <c r="G49" s="20">
        <f>SUMIF('PI-Pitches_all'!$D:$D,'PI-Overview'!$B49,'PI-Pitches_all'!G:G)</f>
        <v>0</v>
      </c>
      <c r="H49" s="23">
        <f>SUMIF('PI-Pitches_all'!$D:$D,'PI-Overview'!$B49,'PI-Pitches_all'!H:H)</f>
        <v>0</v>
      </c>
      <c r="I49" s="24">
        <f>SUMIF('PI-Pitches_all'!$D:$D,'PI-Overview'!$B49,'PI-Pitches_all'!I:I)</f>
        <v>1</v>
      </c>
      <c r="J49" s="25">
        <f>SUMIF('PI-Pitches_all'!$D:$D,'PI-Overview'!$B49,'PI-Pitches_all'!J:J)</f>
        <v>0</v>
      </c>
      <c r="K49" s="58"/>
      <c r="L49" s="44">
        <f>COUNTIFS('PI-Pitches_all'!$D:$D,'PI-Overview'!$B49,'PI-Pitches_all'!$K:$K,'PI-Overview'!L$9)</f>
        <v>0</v>
      </c>
      <c r="M49" s="45">
        <f>COUNTIFS('PI-Pitches_all'!$D:$D,'PI-Overview'!$B49,'PI-Pitches_all'!$K:$K,'PI-Overview'!M$9)</f>
        <v>0</v>
      </c>
      <c r="N49" s="46">
        <f>COUNTIFS('PI-Pitches_all'!$D:$D,'PI-Overview'!$B49,'PI-Pitches_all'!$K:$K,'PI-Overview'!N$9)</f>
        <v>0</v>
      </c>
      <c r="O49" s="47">
        <f>COUNTIFS('PI-Pitches_all'!$D:$D,'PI-Overview'!$B49,'PI-Pitches_all'!$K:$K,'PI-Overview'!O$9)</f>
        <v>0</v>
      </c>
      <c r="P49" s="48">
        <f>COUNTIFS('PI-Pitches_all'!$D:$D,'PI-Overview'!$B49,'PI-Pitches_all'!$K:$K,'PI-Overview'!P$9)</f>
        <v>1</v>
      </c>
      <c r="Q49" s="49">
        <f>COUNTIFS('PI-Pitches_all'!$D:$D,'PI-Overview'!$B49,'PI-Pitches_all'!$K:$K,'PI-Overview'!Q$9)</f>
        <v>0</v>
      </c>
    </row>
    <row r="50" spans="1:17" s="13" customFormat="1" x14ac:dyDescent="0.35">
      <c r="A50" s="13" t="s">
        <v>77</v>
      </c>
      <c r="B50" s="13" t="s">
        <v>78</v>
      </c>
      <c r="C50" s="14">
        <f>COUNTIF('PI-Pitches_all'!D:D,'PI-Overview'!B50)</f>
        <v>4</v>
      </c>
      <c r="D50" s="14">
        <f>SUMIF(Projects_today!E:E,'PI-Overview'!B50,Projects_today!G:G)</f>
        <v>1</v>
      </c>
      <c r="E50" s="14">
        <f t="shared" si="2"/>
        <v>4</v>
      </c>
      <c r="F50" s="16">
        <f>SUMIF('PI-Pitches_all'!$D:$D,'PI-Overview'!$B50,'PI-Pitches_all'!F:F)</f>
        <v>0</v>
      </c>
      <c r="G50" s="20">
        <f>SUMIF('PI-Pitches_all'!$D:$D,'PI-Overview'!$B50,'PI-Pitches_all'!G:G)</f>
        <v>1</v>
      </c>
      <c r="H50" s="23">
        <f>SUMIF('PI-Pitches_all'!$D:$D,'PI-Overview'!$B50,'PI-Pitches_all'!H:H)</f>
        <v>2</v>
      </c>
      <c r="I50" s="24">
        <f>SUMIF('PI-Pitches_all'!$D:$D,'PI-Overview'!$B50,'PI-Pitches_all'!I:I)</f>
        <v>0</v>
      </c>
      <c r="J50" s="25">
        <f>SUMIF('PI-Pitches_all'!$D:$D,'PI-Overview'!$B50,'PI-Pitches_all'!J:J)</f>
        <v>1</v>
      </c>
      <c r="K50" s="58"/>
      <c r="L50" s="44">
        <f>COUNTIFS('PI-Pitches_all'!$D:$D,'PI-Overview'!$B50,'PI-Pitches_all'!$K:$K,'PI-Overview'!L$9)</f>
        <v>0</v>
      </c>
      <c r="M50" s="45">
        <f>COUNTIFS('PI-Pitches_all'!$D:$D,'PI-Overview'!$B50,'PI-Pitches_all'!$K:$K,'PI-Overview'!M$9)</f>
        <v>1</v>
      </c>
      <c r="N50" s="46">
        <f>COUNTIFS('PI-Pitches_all'!$D:$D,'PI-Overview'!$B50,'PI-Pitches_all'!$K:$K,'PI-Overview'!N$9)</f>
        <v>0</v>
      </c>
      <c r="O50" s="47">
        <f>COUNTIFS('PI-Pitches_all'!$D:$D,'PI-Overview'!$B50,'PI-Pitches_all'!$K:$K,'PI-Overview'!O$9)</f>
        <v>2</v>
      </c>
      <c r="P50" s="48">
        <f>COUNTIFS('PI-Pitches_all'!$D:$D,'PI-Overview'!$B50,'PI-Pitches_all'!$K:$K,'PI-Overview'!P$9)</f>
        <v>0</v>
      </c>
      <c r="Q50" s="49">
        <f>COUNTIFS('PI-Pitches_all'!$D:$D,'PI-Overview'!$B50,'PI-Pitches_all'!$K:$K,'PI-Overview'!Q$9)</f>
        <v>1</v>
      </c>
    </row>
    <row r="51" spans="1:17" s="13" customFormat="1" x14ac:dyDescent="0.35">
      <c r="A51" s="13" t="s">
        <v>79</v>
      </c>
      <c r="B51" s="13" t="s">
        <v>80</v>
      </c>
      <c r="C51" s="14">
        <f>COUNTIF('PI-Pitches_all'!D:D,'PI-Overview'!B51)</f>
        <v>2</v>
      </c>
      <c r="D51" s="14">
        <f>SUMIF(Projects_today!E:E,'PI-Overview'!B51,Projects_today!G:G)</f>
        <v>1</v>
      </c>
      <c r="E51" s="14">
        <f t="shared" si="2"/>
        <v>2</v>
      </c>
      <c r="F51" s="16">
        <f>SUMIF('PI-Pitches_all'!$D:$D,'PI-Overview'!$B51,'PI-Pitches_all'!F:F)</f>
        <v>0</v>
      </c>
      <c r="G51" s="20">
        <f>SUMIF('PI-Pitches_all'!$D:$D,'PI-Overview'!$B51,'PI-Pitches_all'!G:G)</f>
        <v>0</v>
      </c>
      <c r="H51" s="23">
        <f>SUMIF('PI-Pitches_all'!$D:$D,'PI-Overview'!$B51,'PI-Pitches_all'!H:H)</f>
        <v>0</v>
      </c>
      <c r="I51" s="24">
        <f>SUMIF('PI-Pitches_all'!$D:$D,'PI-Overview'!$B51,'PI-Pitches_all'!I:I)</f>
        <v>0</v>
      </c>
      <c r="J51" s="25">
        <f>SUMIF('PI-Pitches_all'!$D:$D,'PI-Overview'!$B51,'PI-Pitches_all'!J:J)</f>
        <v>2</v>
      </c>
      <c r="K51" s="58"/>
      <c r="L51" s="44">
        <f>COUNTIFS('PI-Pitches_all'!$D:$D,'PI-Overview'!$B51,'PI-Pitches_all'!$K:$K,'PI-Overview'!L$9)</f>
        <v>0</v>
      </c>
      <c r="M51" s="45">
        <f>COUNTIFS('PI-Pitches_all'!$D:$D,'PI-Overview'!$B51,'PI-Pitches_all'!$K:$K,'PI-Overview'!M$9)</f>
        <v>0</v>
      </c>
      <c r="N51" s="46">
        <f>COUNTIFS('PI-Pitches_all'!$D:$D,'PI-Overview'!$B51,'PI-Pitches_all'!$K:$K,'PI-Overview'!N$9)</f>
        <v>0</v>
      </c>
      <c r="O51" s="47">
        <f>COUNTIFS('PI-Pitches_all'!$D:$D,'PI-Overview'!$B51,'PI-Pitches_all'!$K:$K,'PI-Overview'!O$9)</f>
        <v>0</v>
      </c>
      <c r="P51" s="48">
        <f>COUNTIFS('PI-Pitches_all'!$D:$D,'PI-Overview'!$B51,'PI-Pitches_all'!$K:$K,'PI-Overview'!P$9)</f>
        <v>0</v>
      </c>
      <c r="Q51" s="49">
        <f>COUNTIFS('PI-Pitches_all'!$D:$D,'PI-Overview'!$B51,'PI-Pitches_all'!$K:$K,'PI-Overview'!Q$9)</f>
        <v>2</v>
      </c>
    </row>
    <row r="52" spans="1:17" s="13" customFormat="1" x14ac:dyDescent="0.35">
      <c r="A52" s="13" t="s">
        <v>207</v>
      </c>
      <c r="B52" s="13" t="s">
        <v>208</v>
      </c>
      <c r="C52" s="14">
        <f>COUNTIF('PI-Pitches_all'!D:D,'PI-Overview'!B52)</f>
        <v>1</v>
      </c>
      <c r="D52" s="14">
        <f>SUMIF(Projects_today!E:E,'PI-Overview'!B52,Projects_today!G:G)</f>
        <v>1</v>
      </c>
      <c r="E52" s="14">
        <f t="shared" si="2"/>
        <v>1</v>
      </c>
      <c r="F52" s="16">
        <f>SUMIF('PI-Pitches_all'!$D:$D,'PI-Overview'!$B52,'PI-Pitches_all'!F:F)</f>
        <v>1</v>
      </c>
      <c r="G52" s="20">
        <f>SUMIF('PI-Pitches_all'!$D:$D,'PI-Overview'!$B52,'PI-Pitches_all'!G:G)</f>
        <v>0</v>
      </c>
      <c r="H52" s="23">
        <f>SUMIF('PI-Pitches_all'!$D:$D,'PI-Overview'!$B52,'PI-Pitches_all'!H:H)</f>
        <v>0</v>
      </c>
      <c r="I52" s="24">
        <f>SUMIF('PI-Pitches_all'!$D:$D,'PI-Overview'!$B52,'PI-Pitches_all'!I:I)</f>
        <v>0</v>
      </c>
      <c r="J52" s="25">
        <f>SUMIF('PI-Pitches_all'!$D:$D,'PI-Overview'!$B52,'PI-Pitches_all'!J:J)</f>
        <v>0</v>
      </c>
      <c r="K52" s="58"/>
      <c r="L52" s="44">
        <f>COUNTIFS('PI-Pitches_all'!$D:$D,'PI-Overview'!$B52,'PI-Pitches_all'!$K:$K,'PI-Overview'!L$9)</f>
        <v>1</v>
      </c>
      <c r="M52" s="45">
        <f>COUNTIFS('PI-Pitches_all'!$D:$D,'PI-Overview'!$B52,'PI-Pitches_all'!$K:$K,'PI-Overview'!M$9)</f>
        <v>0</v>
      </c>
      <c r="N52" s="46">
        <f>COUNTIFS('PI-Pitches_all'!$D:$D,'PI-Overview'!$B52,'PI-Pitches_all'!$K:$K,'PI-Overview'!N$9)</f>
        <v>0</v>
      </c>
      <c r="O52" s="47">
        <f>COUNTIFS('PI-Pitches_all'!$D:$D,'PI-Overview'!$B52,'PI-Pitches_all'!$K:$K,'PI-Overview'!O$9)</f>
        <v>0</v>
      </c>
      <c r="P52" s="48">
        <f>COUNTIFS('PI-Pitches_all'!$D:$D,'PI-Overview'!$B52,'PI-Pitches_all'!$K:$K,'PI-Overview'!P$9)</f>
        <v>0</v>
      </c>
      <c r="Q52" s="49">
        <f>COUNTIFS('PI-Pitches_all'!$D:$D,'PI-Overview'!$B52,'PI-Pitches_all'!$K:$K,'PI-Overview'!Q$9)</f>
        <v>0</v>
      </c>
    </row>
    <row r="53" spans="1:17" x14ac:dyDescent="0.35">
      <c r="A53" s="13" t="s">
        <v>71</v>
      </c>
      <c r="B53" s="13" t="s">
        <v>241</v>
      </c>
      <c r="C53" s="14">
        <f>COUNTIF('PI-Pitches_all'!D:D,'PI-Overview'!B53)</f>
        <v>0</v>
      </c>
      <c r="D53" s="14">
        <f>SUMIF(Projects_today!E:E,'PI-Overview'!B53,Projects_today!G:G)</f>
        <v>2</v>
      </c>
      <c r="E53" s="14">
        <f t="shared" si="2"/>
        <v>0</v>
      </c>
      <c r="F53" s="16">
        <f>SUMIF('PI-Pitches_all'!$D:$D,'PI-Overview'!$B53,'PI-Pitches_all'!F:F)</f>
        <v>0</v>
      </c>
      <c r="G53" s="20">
        <f>SUMIF('PI-Pitches_all'!$D:$D,'PI-Overview'!$B53,'PI-Pitches_all'!G:G)</f>
        <v>0</v>
      </c>
      <c r="H53" s="23">
        <f>SUMIF('PI-Pitches_all'!$D:$D,'PI-Overview'!$B53,'PI-Pitches_all'!H:H)</f>
        <v>0</v>
      </c>
      <c r="I53" s="24">
        <f>SUMIF('PI-Pitches_all'!$D:$D,'PI-Overview'!$B53,'PI-Pitches_all'!I:I)</f>
        <v>0</v>
      </c>
      <c r="J53" s="25">
        <f>SUMIF('PI-Pitches_all'!$D:$D,'PI-Overview'!$B53,'PI-Pitches_all'!J:J)</f>
        <v>0</v>
      </c>
      <c r="L53" s="44">
        <f>COUNTIFS('PI-Pitches_all'!$D:$D,'PI-Overview'!$B53,'PI-Pitches_all'!$K:$K,'PI-Overview'!L$9)</f>
        <v>0</v>
      </c>
      <c r="M53" s="45">
        <f>COUNTIFS('PI-Pitches_all'!$D:$D,'PI-Overview'!$B53,'PI-Pitches_all'!$K:$K,'PI-Overview'!M$9)</f>
        <v>0</v>
      </c>
      <c r="N53" s="46">
        <f>COUNTIFS('PI-Pitches_all'!$D:$D,'PI-Overview'!$B53,'PI-Pitches_all'!$K:$K,'PI-Overview'!N$9)</f>
        <v>0</v>
      </c>
      <c r="O53" s="47">
        <f>COUNTIFS('PI-Pitches_all'!$D:$D,'PI-Overview'!$B53,'PI-Pitches_all'!$K:$K,'PI-Overview'!O$9)</f>
        <v>0</v>
      </c>
      <c r="P53" s="48">
        <f>COUNTIFS('PI-Pitches_all'!$D:$D,'PI-Overview'!$B53,'PI-Pitches_all'!$K:$K,'PI-Overview'!P$9)</f>
        <v>0</v>
      </c>
      <c r="Q53" s="49">
        <f>COUNTIFS('PI-Pitches_all'!$D:$D,'PI-Overview'!$B53,'PI-Pitches_all'!$K:$K,'PI-Overview'!Q$9)</f>
        <v>0</v>
      </c>
    </row>
    <row r="54" spans="1:17" x14ac:dyDescent="0.35">
      <c r="A54" s="13" t="s">
        <v>255</v>
      </c>
      <c r="B54" s="13" t="s">
        <v>254</v>
      </c>
      <c r="C54" s="14">
        <f>COUNTIF('PI-Pitches_all'!D:D,'PI-Overview'!B54)</f>
        <v>0</v>
      </c>
      <c r="D54" s="14">
        <f>SUMIF(Projects_today!E:E,'PI-Overview'!B54,Projects_today!G:G)</f>
        <v>1</v>
      </c>
      <c r="E54" s="14">
        <f t="shared" si="2"/>
        <v>0</v>
      </c>
      <c r="F54" s="16">
        <f>SUMIF('PI-Pitches_all'!$D:$D,'PI-Overview'!$B54,'PI-Pitches_all'!F:F)</f>
        <v>0</v>
      </c>
      <c r="G54" s="20">
        <f>SUMIF('PI-Pitches_all'!$D:$D,'PI-Overview'!$B54,'PI-Pitches_all'!G:G)</f>
        <v>0</v>
      </c>
      <c r="H54" s="23">
        <f>SUMIF('PI-Pitches_all'!$D:$D,'PI-Overview'!$B54,'PI-Pitches_all'!H:H)</f>
        <v>0</v>
      </c>
      <c r="I54" s="24">
        <f>SUMIF('PI-Pitches_all'!$D:$D,'PI-Overview'!$B54,'PI-Pitches_all'!I:I)</f>
        <v>0</v>
      </c>
      <c r="J54" s="25">
        <f>SUMIF('PI-Pitches_all'!$D:$D,'PI-Overview'!$B54,'PI-Pitches_all'!J:J)</f>
        <v>0</v>
      </c>
      <c r="L54" s="44">
        <f>COUNTIFS('PI-Pitches_all'!$D:$D,'PI-Overview'!$B54,'PI-Pitches_all'!$K:$K,'PI-Overview'!L$9)</f>
        <v>0</v>
      </c>
      <c r="M54" s="45">
        <f>COUNTIFS('PI-Pitches_all'!$D:$D,'PI-Overview'!$B54,'PI-Pitches_all'!$K:$K,'PI-Overview'!M$9)</f>
        <v>0</v>
      </c>
      <c r="N54" s="46">
        <f>COUNTIFS('PI-Pitches_all'!$D:$D,'PI-Overview'!$B54,'PI-Pitches_all'!$K:$K,'PI-Overview'!N$9)</f>
        <v>0</v>
      </c>
      <c r="O54" s="47">
        <f>COUNTIFS('PI-Pitches_all'!$D:$D,'PI-Overview'!$B54,'PI-Pitches_all'!$K:$K,'PI-Overview'!O$9)</f>
        <v>0</v>
      </c>
      <c r="P54" s="48">
        <f>COUNTIFS('PI-Pitches_all'!$D:$D,'PI-Overview'!$B54,'PI-Pitches_all'!$K:$K,'PI-Overview'!P$9)</f>
        <v>0</v>
      </c>
      <c r="Q54" s="49">
        <f>COUNTIFS('PI-Pitches_all'!$D:$D,'PI-Overview'!$B54,'PI-Pitches_all'!$K:$K,'PI-Overview'!Q$9)</f>
        <v>0</v>
      </c>
    </row>
    <row r="55" spans="1:17" x14ac:dyDescent="0.35">
      <c r="A55" s="13" t="s">
        <v>426</v>
      </c>
      <c r="B55" s="13" t="s">
        <v>326</v>
      </c>
      <c r="C55" s="14">
        <f>COUNTIF('PI-Pitches_all'!D:D,'PI-Overview'!B55)</f>
        <v>0</v>
      </c>
      <c r="D55" s="14">
        <f>SUMIF(Projects_today!E:E,'PI-Overview'!B55,Projects_today!G:G)</f>
        <v>1</v>
      </c>
      <c r="E55" s="14">
        <f t="shared" si="2"/>
        <v>0</v>
      </c>
      <c r="F55" s="16">
        <f>SUMIF('PI-Pitches_all'!$D:$D,'PI-Overview'!$B55,'PI-Pitches_all'!F:F)</f>
        <v>0</v>
      </c>
      <c r="G55" s="20">
        <f>SUMIF('PI-Pitches_all'!$D:$D,'PI-Overview'!$B55,'PI-Pitches_all'!G:G)</f>
        <v>0</v>
      </c>
      <c r="H55" s="23">
        <f>SUMIF('PI-Pitches_all'!$D:$D,'PI-Overview'!$B55,'PI-Pitches_all'!H:H)</f>
        <v>0</v>
      </c>
      <c r="I55" s="24">
        <f>SUMIF('PI-Pitches_all'!$D:$D,'PI-Overview'!$B55,'PI-Pitches_all'!I:I)</f>
        <v>0</v>
      </c>
      <c r="J55" s="25">
        <f>SUMIF('PI-Pitches_all'!$D:$D,'PI-Overview'!$B55,'PI-Pitches_all'!J:J)</f>
        <v>0</v>
      </c>
      <c r="L55" s="44">
        <f>COUNTIFS('PI-Pitches_all'!$D:$D,'PI-Overview'!$B55,'PI-Pitches_all'!$K:$K,'PI-Overview'!L$9)</f>
        <v>0</v>
      </c>
      <c r="M55" s="45">
        <f>COUNTIFS('PI-Pitches_all'!$D:$D,'PI-Overview'!$B55,'PI-Pitches_all'!$K:$K,'PI-Overview'!M$9)</f>
        <v>0</v>
      </c>
      <c r="N55" s="46">
        <f>COUNTIFS('PI-Pitches_all'!$D:$D,'PI-Overview'!$B55,'PI-Pitches_all'!$K:$K,'PI-Overview'!N$9)</f>
        <v>0</v>
      </c>
      <c r="O55" s="47">
        <f>COUNTIFS('PI-Pitches_all'!$D:$D,'PI-Overview'!$B55,'PI-Pitches_all'!$K:$K,'PI-Overview'!O$9)</f>
        <v>0</v>
      </c>
      <c r="P55" s="48">
        <f>COUNTIFS('PI-Pitches_all'!$D:$D,'PI-Overview'!$B55,'PI-Pitches_all'!$K:$K,'PI-Overview'!P$9)</f>
        <v>0</v>
      </c>
      <c r="Q55" s="49">
        <f>COUNTIFS('PI-Pitches_all'!$D:$D,'PI-Overview'!$B55,'PI-Pitches_all'!$K:$K,'PI-Overview'!Q$9)</f>
        <v>0</v>
      </c>
    </row>
    <row r="56" spans="1:17" x14ac:dyDescent="0.35">
      <c r="A56" s="27" t="s">
        <v>422</v>
      </c>
      <c r="B56" s="27" t="s">
        <v>423</v>
      </c>
      <c r="C56" s="14">
        <f>COUNTIF('PI-Pitches_all'!D:D,'PI-Overview'!B56)</f>
        <v>0</v>
      </c>
      <c r="D56" s="14">
        <f>SUMIF(Projects_today!E:E,'PI-Overview'!B56,Projects_today!G:G)</f>
        <v>0</v>
      </c>
      <c r="E56" s="14">
        <f t="shared" si="2"/>
        <v>0</v>
      </c>
      <c r="F56" s="16">
        <f>SUMIF('PI-Pitches_all'!$D:$D,'PI-Overview'!$B56,'PI-Pitches_all'!F:F)</f>
        <v>0</v>
      </c>
      <c r="G56" s="20">
        <f>SUMIF('PI-Pitches_all'!$D:$D,'PI-Overview'!$B56,'PI-Pitches_all'!G:G)</f>
        <v>0</v>
      </c>
      <c r="H56" s="23">
        <f>SUMIF('PI-Pitches_all'!$D:$D,'PI-Overview'!$B56,'PI-Pitches_all'!H:H)</f>
        <v>0</v>
      </c>
      <c r="I56" s="24">
        <f>SUMIF('PI-Pitches_all'!$D:$D,'PI-Overview'!$B56,'PI-Pitches_all'!I:I)</f>
        <v>0</v>
      </c>
      <c r="J56" s="25">
        <f>SUMIF('PI-Pitches_all'!$D:$D,'PI-Overview'!$B56,'PI-Pitches_all'!J:J)</f>
        <v>0</v>
      </c>
      <c r="L56" s="44">
        <f>COUNTIFS('PI-Pitches_all'!$D:$D,'PI-Overview'!$B56,'PI-Pitches_all'!$K:$K,'PI-Overview'!L$9)</f>
        <v>0</v>
      </c>
      <c r="M56" s="45">
        <f>COUNTIFS('PI-Pitches_all'!$D:$D,'PI-Overview'!$B56,'PI-Pitches_all'!$K:$K,'PI-Overview'!M$9)</f>
        <v>0</v>
      </c>
      <c r="N56" s="46">
        <f>COUNTIFS('PI-Pitches_all'!$D:$D,'PI-Overview'!$B56,'PI-Pitches_all'!$K:$K,'PI-Overview'!N$9)</f>
        <v>0</v>
      </c>
      <c r="O56" s="47">
        <f>COUNTIFS('PI-Pitches_all'!$D:$D,'PI-Overview'!$B56,'PI-Pitches_all'!$K:$K,'PI-Overview'!O$9)</f>
        <v>0</v>
      </c>
      <c r="P56" s="48">
        <f>COUNTIFS('PI-Pitches_all'!$D:$D,'PI-Overview'!$B56,'PI-Pitches_all'!$K:$K,'PI-Overview'!P$9)</f>
        <v>0</v>
      </c>
      <c r="Q56" s="49">
        <f>COUNTIFS('PI-Pitches_all'!$D:$D,'PI-Overview'!$B56,'PI-Pitches_all'!$K:$K,'PI-Overview'!Q$9)</f>
        <v>0</v>
      </c>
    </row>
    <row r="57" spans="1:17" x14ac:dyDescent="0.35">
      <c r="A57" s="27" t="s">
        <v>424</v>
      </c>
      <c r="B57" s="27" t="s">
        <v>425</v>
      </c>
      <c r="C57" s="14">
        <f>COUNTIF('PI-Pitches_all'!D:D,'PI-Overview'!B57)</f>
        <v>0</v>
      </c>
      <c r="D57" s="14">
        <f>SUMIF(Projects_today!E:E,'PI-Overview'!B57,Projects_today!G:G)</f>
        <v>0</v>
      </c>
      <c r="E57" s="14">
        <f t="shared" si="2"/>
        <v>0</v>
      </c>
      <c r="F57" s="16">
        <f>SUMIF('PI-Pitches_all'!$D:$D,'PI-Overview'!$B57,'PI-Pitches_all'!F:F)</f>
        <v>0</v>
      </c>
      <c r="G57" s="20">
        <f>SUMIF('PI-Pitches_all'!$D:$D,'PI-Overview'!$B57,'PI-Pitches_all'!G:G)</f>
        <v>0</v>
      </c>
      <c r="H57" s="23">
        <f>SUMIF('PI-Pitches_all'!$D:$D,'PI-Overview'!$B57,'PI-Pitches_all'!H:H)</f>
        <v>0</v>
      </c>
      <c r="I57" s="24">
        <f>SUMIF('PI-Pitches_all'!$D:$D,'PI-Overview'!$B57,'PI-Pitches_all'!I:I)</f>
        <v>0</v>
      </c>
      <c r="J57" s="25">
        <f>SUMIF('PI-Pitches_all'!$D:$D,'PI-Overview'!$B57,'PI-Pitches_all'!J:J)</f>
        <v>0</v>
      </c>
      <c r="L57" s="44">
        <f>COUNTIFS('PI-Pitches_all'!$D:$D,'PI-Overview'!$B57,'PI-Pitches_all'!$K:$K,'PI-Overview'!L$9)</f>
        <v>0</v>
      </c>
      <c r="M57" s="45">
        <f>COUNTIFS('PI-Pitches_all'!$D:$D,'PI-Overview'!$B57,'PI-Pitches_all'!$K:$K,'PI-Overview'!M$9)</f>
        <v>0</v>
      </c>
      <c r="N57" s="46">
        <f>COUNTIFS('PI-Pitches_all'!$D:$D,'PI-Overview'!$B57,'PI-Pitches_all'!$K:$K,'PI-Overview'!N$9)</f>
        <v>0</v>
      </c>
      <c r="O57" s="47">
        <f>COUNTIFS('PI-Pitches_all'!$D:$D,'PI-Overview'!$B57,'PI-Pitches_all'!$K:$K,'PI-Overview'!O$9)</f>
        <v>0</v>
      </c>
      <c r="P57" s="48">
        <f>COUNTIFS('PI-Pitches_all'!$D:$D,'PI-Overview'!$B57,'PI-Pitches_all'!$K:$K,'PI-Overview'!P$9)</f>
        <v>0</v>
      </c>
      <c r="Q57" s="49">
        <f>COUNTIFS('PI-Pitches_all'!$D:$D,'PI-Overview'!$B57,'PI-Pitches_all'!$K:$K,'PI-Overview'!Q$9)</f>
        <v>0</v>
      </c>
    </row>
  </sheetData>
  <mergeCells count="2">
    <mergeCell ref="L6:Q6"/>
    <mergeCell ref="F6:J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5102-6A60-464E-B3BE-8A379430ADEC}">
  <dimension ref="B1:Q118"/>
  <sheetViews>
    <sheetView zoomScale="85" zoomScaleNormal="85" workbookViewId="0">
      <pane ySplit="1" topLeftCell="A2" activePane="bottomLeft" state="frozen"/>
      <selection pane="bottomLeft" activeCell="D24" sqref="D24"/>
    </sheetView>
  </sheetViews>
  <sheetFormatPr baseColWidth="10" defaultRowHeight="14.5" x14ac:dyDescent="0.35"/>
  <cols>
    <col min="1" max="1" width="10.90625" style="3"/>
    <col min="2" max="2" width="12.6328125" style="3" bestFit="1" customWidth="1"/>
    <col min="3" max="3" width="74.81640625" style="5" customWidth="1"/>
    <col min="4" max="5" width="18.7265625" style="3" customWidth="1"/>
    <col min="6" max="11" width="18.7265625" style="50" customWidth="1"/>
    <col min="12" max="12" width="22.453125" style="51" customWidth="1"/>
    <col min="13" max="14" width="18.7265625" style="5" customWidth="1"/>
    <col min="15" max="16" width="6" style="5" customWidth="1"/>
    <col min="17" max="17" width="6" style="3" customWidth="1"/>
    <col min="18" max="16384" width="10.90625" style="3"/>
  </cols>
  <sheetData>
    <row r="1" spans="2:17" ht="58" x14ac:dyDescent="0.35">
      <c r="B1" s="3" t="s">
        <v>433</v>
      </c>
      <c r="C1" s="5" t="s">
        <v>90</v>
      </c>
      <c r="D1" s="3" t="s">
        <v>91</v>
      </c>
      <c r="E1" s="3" t="s">
        <v>434</v>
      </c>
      <c r="F1" s="10" t="s">
        <v>430</v>
      </c>
      <c r="G1" s="19" t="s">
        <v>431</v>
      </c>
      <c r="H1" s="22" t="s">
        <v>84</v>
      </c>
      <c r="I1" s="11" t="s">
        <v>94</v>
      </c>
      <c r="J1" s="12" t="s">
        <v>85</v>
      </c>
      <c r="K1" s="50" t="s">
        <v>205</v>
      </c>
      <c r="L1" s="50" t="s">
        <v>206</v>
      </c>
      <c r="M1" s="3"/>
      <c r="N1" s="3"/>
      <c r="O1" s="3"/>
      <c r="P1" s="3"/>
      <c r="Q1" s="4"/>
    </row>
    <row r="2" spans="2:17" x14ac:dyDescent="0.35">
      <c r="B2" s="3">
        <v>1</v>
      </c>
      <c r="C2" s="5" t="s">
        <v>132</v>
      </c>
      <c r="D2" s="3" t="s">
        <v>62</v>
      </c>
      <c r="E2" s="3" t="s">
        <v>61</v>
      </c>
      <c r="F2" s="50">
        <v>1</v>
      </c>
      <c r="K2" s="50">
        <v>1</v>
      </c>
      <c r="L2" s="50" t="s">
        <v>98</v>
      </c>
      <c r="M2" s="3"/>
      <c r="N2" s="3"/>
    </row>
    <row r="3" spans="2:17" x14ac:dyDescent="0.35">
      <c r="B3" s="3">
        <v>2</v>
      </c>
      <c r="C3" s="5" t="s">
        <v>136</v>
      </c>
      <c r="D3" s="3" t="s">
        <v>66</v>
      </c>
      <c r="E3" s="3" t="s">
        <v>65</v>
      </c>
      <c r="F3" s="50">
        <v>1</v>
      </c>
      <c r="K3" s="50">
        <v>1</v>
      </c>
      <c r="L3" s="50" t="s">
        <v>98</v>
      </c>
    </row>
    <row r="4" spans="2:17" x14ac:dyDescent="0.35">
      <c r="B4" s="3">
        <v>3</v>
      </c>
      <c r="C4" s="5" t="s">
        <v>427</v>
      </c>
      <c r="D4" s="3" t="s">
        <v>208</v>
      </c>
      <c r="E4" s="3" t="s">
        <v>207</v>
      </c>
      <c r="F4" s="50">
        <v>1</v>
      </c>
      <c r="K4" s="50">
        <v>1</v>
      </c>
      <c r="L4" s="50" t="s">
        <v>98</v>
      </c>
    </row>
    <row r="5" spans="2:17" x14ac:dyDescent="0.35">
      <c r="B5" s="3">
        <v>4</v>
      </c>
      <c r="C5" s="5" t="s">
        <v>439</v>
      </c>
      <c r="D5" s="3" t="s">
        <v>45</v>
      </c>
      <c r="E5" s="3" t="s">
        <v>44</v>
      </c>
      <c r="F5" s="50">
        <v>1</v>
      </c>
      <c r="K5" s="50">
        <v>1</v>
      </c>
      <c r="L5" s="50" t="s">
        <v>98</v>
      </c>
    </row>
    <row r="6" spans="2:17" x14ac:dyDescent="0.35">
      <c r="B6" s="3">
        <v>5</v>
      </c>
      <c r="C6" s="1" t="s">
        <v>185</v>
      </c>
      <c r="D6" s="3" t="s">
        <v>52</v>
      </c>
      <c r="E6" s="3" t="s">
        <v>51</v>
      </c>
      <c r="F6" s="50">
        <v>1</v>
      </c>
      <c r="K6" s="50">
        <v>1</v>
      </c>
      <c r="L6" s="50" t="s">
        <v>98</v>
      </c>
    </row>
    <row r="7" spans="2:17" x14ac:dyDescent="0.35">
      <c r="B7" s="3">
        <v>6</v>
      </c>
      <c r="C7" s="1" t="s">
        <v>186</v>
      </c>
      <c r="D7" s="3" t="s">
        <v>52</v>
      </c>
      <c r="E7" s="3" t="s">
        <v>51</v>
      </c>
      <c r="F7" s="50">
        <v>1</v>
      </c>
      <c r="K7" s="50">
        <v>1</v>
      </c>
      <c r="L7" s="50" t="s">
        <v>98</v>
      </c>
      <c r="M7" s="3"/>
      <c r="N7" s="3"/>
    </row>
    <row r="8" spans="2:17" x14ac:dyDescent="0.35">
      <c r="B8" s="3">
        <v>7</v>
      </c>
      <c r="C8" s="5" t="s">
        <v>97</v>
      </c>
      <c r="D8" s="3" t="s">
        <v>9</v>
      </c>
      <c r="E8" s="3" t="s">
        <v>8</v>
      </c>
      <c r="F8" s="50">
        <v>1</v>
      </c>
      <c r="K8" s="50">
        <v>1</v>
      </c>
      <c r="L8" s="51" t="s">
        <v>98</v>
      </c>
      <c r="M8" s="3"/>
      <c r="N8" s="3"/>
    </row>
    <row r="9" spans="2:17" ht="29" x14ac:dyDescent="0.35">
      <c r="B9" s="3">
        <v>8</v>
      </c>
      <c r="C9" s="5" t="s">
        <v>99</v>
      </c>
      <c r="D9" s="3" t="s">
        <v>9</v>
      </c>
      <c r="E9" s="3" t="s">
        <v>8</v>
      </c>
      <c r="F9" s="50">
        <v>1</v>
      </c>
      <c r="K9" s="50">
        <v>1</v>
      </c>
      <c r="L9" s="51" t="s">
        <v>98</v>
      </c>
    </row>
    <row r="10" spans="2:17" x14ac:dyDescent="0.35">
      <c r="B10" s="3">
        <v>9</v>
      </c>
      <c r="C10" s="5" t="s">
        <v>121</v>
      </c>
      <c r="D10" s="3" t="s">
        <v>3</v>
      </c>
      <c r="E10" s="3" t="s">
        <v>2</v>
      </c>
      <c r="F10" s="50">
        <v>0.5</v>
      </c>
      <c r="H10" s="50">
        <v>0.5</v>
      </c>
      <c r="K10" s="50">
        <v>1</v>
      </c>
      <c r="L10" s="50" t="s">
        <v>98</v>
      </c>
    </row>
    <row r="11" spans="2:17" ht="29" x14ac:dyDescent="0.35">
      <c r="B11" s="3">
        <v>10</v>
      </c>
      <c r="C11" s="5" t="s">
        <v>102</v>
      </c>
      <c r="D11" s="3" t="s">
        <v>21</v>
      </c>
      <c r="E11" s="3" t="s">
        <v>20</v>
      </c>
      <c r="F11" s="50">
        <v>1</v>
      </c>
      <c r="K11" s="50">
        <v>1</v>
      </c>
      <c r="L11" s="51" t="s">
        <v>98</v>
      </c>
    </row>
    <row r="12" spans="2:17" ht="29" x14ac:dyDescent="0.35">
      <c r="B12" s="3">
        <v>11</v>
      </c>
      <c r="C12" s="5" t="s">
        <v>100</v>
      </c>
      <c r="D12" s="3" t="s">
        <v>21</v>
      </c>
      <c r="E12" s="3" t="s">
        <v>20</v>
      </c>
      <c r="F12" s="50">
        <v>1</v>
      </c>
      <c r="K12" s="50">
        <v>1</v>
      </c>
      <c r="L12" s="51" t="s">
        <v>98</v>
      </c>
      <c r="M12" s="3"/>
      <c r="N12" s="3"/>
    </row>
    <row r="13" spans="2:17" x14ac:dyDescent="0.35">
      <c r="B13" s="3">
        <v>12</v>
      </c>
      <c r="C13" s="5" t="s">
        <v>163</v>
      </c>
      <c r="D13" s="3" t="s">
        <v>50</v>
      </c>
      <c r="E13" s="3" t="s">
        <v>49</v>
      </c>
      <c r="F13" s="50">
        <v>1</v>
      </c>
      <c r="K13" s="50">
        <v>1</v>
      </c>
      <c r="L13" s="50" t="s">
        <v>98</v>
      </c>
      <c r="M13" s="3"/>
      <c r="N13" s="3"/>
    </row>
    <row r="14" spans="2:17" x14ac:dyDescent="0.35">
      <c r="B14" s="3">
        <v>13</v>
      </c>
      <c r="C14" s="5" t="s">
        <v>175</v>
      </c>
      <c r="D14" s="3" t="s">
        <v>50</v>
      </c>
      <c r="E14" s="3" t="s">
        <v>49</v>
      </c>
      <c r="F14" s="50">
        <v>1</v>
      </c>
      <c r="K14" s="50">
        <v>1</v>
      </c>
      <c r="L14" s="51" t="s">
        <v>98</v>
      </c>
    </row>
    <row r="15" spans="2:17" x14ac:dyDescent="0.35">
      <c r="B15" s="3">
        <v>14</v>
      </c>
      <c r="C15" s="5" t="s">
        <v>159</v>
      </c>
      <c r="D15" s="3" t="s">
        <v>25</v>
      </c>
      <c r="E15" s="3" t="s">
        <v>24</v>
      </c>
      <c r="F15" s="50">
        <v>1</v>
      </c>
      <c r="K15" s="50">
        <v>1</v>
      </c>
      <c r="L15" s="50" t="s">
        <v>98</v>
      </c>
    </row>
    <row r="16" spans="2:17" x14ac:dyDescent="0.35">
      <c r="B16" s="3">
        <v>15</v>
      </c>
      <c r="C16" s="5" t="s">
        <v>133</v>
      </c>
      <c r="D16" s="3" t="s">
        <v>62</v>
      </c>
      <c r="E16" s="3" t="s">
        <v>61</v>
      </c>
      <c r="F16" s="50">
        <v>1</v>
      </c>
      <c r="K16" s="50">
        <v>2</v>
      </c>
      <c r="L16" s="50" t="s">
        <v>98</v>
      </c>
      <c r="M16" s="3"/>
      <c r="N16" s="3"/>
    </row>
    <row r="17" spans="2:14" x14ac:dyDescent="0.35">
      <c r="B17" s="3">
        <v>16</v>
      </c>
      <c r="C17" s="5" t="s">
        <v>131</v>
      </c>
      <c r="D17" s="3" t="s">
        <v>62</v>
      </c>
      <c r="E17" s="3" t="s">
        <v>61</v>
      </c>
      <c r="G17" s="50">
        <v>1</v>
      </c>
      <c r="K17" s="50">
        <v>2</v>
      </c>
      <c r="L17" s="50" t="s">
        <v>98</v>
      </c>
    </row>
    <row r="18" spans="2:14" x14ac:dyDescent="0.35">
      <c r="B18" s="3">
        <v>17</v>
      </c>
      <c r="C18" s="5" t="s">
        <v>197</v>
      </c>
      <c r="D18" s="3" t="s">
        <v>33</v>
      </c>
      <c r="E18" s="3" t="s">
        <v>32</v>
      </c>
      <c r="G18" s="50">
        <v>1</v>
      </c>
      <c r="K18" s="50">
        <v>2</v>
      </c>
      <c r="L18" s="51" t="s">
        <v>98</v>
      </c>
    </row>
    <row r="19" spans="2:14" x14ac:dyDescent="0.35">
      <c r="B19" s="3">
        <v>18</v>
      </c>
      <c r="C19" s="5" t="s">
        <v>201</v>
      </c>
      <c r="D19" s="3" t="s">
        <v>19</v>
      </c>
      <c r="E19" s="3" t="s">
        <v>18</v>
      </c>
      <c r="J19" s="50">
        <v>1</v>
      </c>
      <c r="K19" s="50">
        <v>2</v>
      </c>
      <c r="L19" s="50" t="s">
        <v>98</v>
      </c>
      <c r="M19" s="3"/>
      <c r="N19" s="3"/>
    </row>
    <row r="20" spans="2:14" x14ac:dyDescent="0.35">
      <c r="B20" s="3">
        <v>19</v>
      </c>
      <c r="C20" s="5" t="s">
        <v>150</v>
      </c>
      <c r="D20" s="3" t="s">
        <v>39</v>
      </c>
      <c r="E20" s="3" t="s">
        <v>38</v>
      </c>
      <c r="G20" s="50">
        <v>1</v>
      </c>
      <c r="K20" s="50">
        <v>2</v>
      </c>
      <c r="L20" s="50" t="s">
        <v>98</v>
      </c>
    </row>
    <row r="21" spans="2:14" x14ac:dyDescent="0.35">
      <c r="B21" s="3">
        <v>20</v>
      </c>
      <c r="C21" s="5" t="s">
        <v>127</v>
      </c>
      <c r="D21" s="3" t="s">
        <v>78</v>
      </c>
      <c r="E21" s="3" t="s">
        <v>77</v>
      </c>
      <c r="G21" s="50">
        <v>1</v>
      </c>
      <c r="K21" s="50">
        <v>2</v>
      </c>
      <c r="L21" s="50" t="s">
        <v>108</v>
      </c>
    </row>
    <row r="22" spans="2:14" ht="29" x14ac:dyDescent="0.35">
      <c r="B22" s="3">
        <v>21</v>
      </c>
      <c r="C22" s="5" t="s">
        <v>156</v>
      </c>
      <c r="D22" s="3" t="s">
        <v>15</v>
      </c>
      <c r="E22" s="3" t="s">
        <v>224</v>
      </c>
      <c r="G22" s="50">
        <v>1</v>
      </c>
      <c r="K22" s="50">
        <v>2</v>
      </c>
      <c r="L22" s="50" t="s">
        <v>98</v>
      </c>
    </row>
    <row r="23" spans="2:14" ht="29" x14ac:dyDescent="0.35">
      <c r="B23" s="3">
        <v>22</v>
      </c>
      <c r="C23" s="5" t="s">
        <v>157</v>
      </c>
      <c r="D23" s="3" t="s">
        <v>15</v>
      </c>
      <c r="E23" s="3" t="s">
        <v>224</v>
      </c>
      <c r="G23" s="50">
        <v>1</v>
      </c>
      <c r="K23" s="50">
        <v>2</v>
      </c>
      <c r="L23" s="50" t="s">
        <v>98</v>
      </c>
    </row>
    <row r="24" spans="2:14" ht="29" x14ac:dyDescent="0.35">
      <c r="B24" s="3">
        <v>23</v>
      </c>
      <c r="C24" s="5" t="s">
        <v>158</v>
      </c>
      <c r="D24" s="3" t="s">
        <v>15</v>
      </c>
      <c r="E24" s="3" t="s">
        <v>224</v>
      </c>
      <c r="G24" s="50">
        <v>1</v>
      </c>
      <c r="K24" s="50">
        <v>2</v>
      </c>
      <c r="L24" s="50" t="s">
        <v>98</v>
      </c>
    </row>
    <row r="25" spans="2:14" x14ac:dyDescent="0.35">
      <c r="B25" s="3">
        <v>24</v>
      </c>
      <c r="C25" s="1" t="s">
        <v>437</v>
      </c>
      <c r="D25" s="3" t="s">
        <v>5</v>
      </c>
      <c r="E25" s="3" t="s">
        <v>4</v>
      </c>
      <c r="G25" s="50">
        <v>0.5</v>
      </c>
      <c r="J25" s="50">
        <v>0.5</v>
      </c>
      <c r="K25" s="50">
        <v>2</v>
      </c>
      <c r="L25" s="50" t="s">
        <v>98</v>
      </c>
      <c r="M25" s="3"/>
      <c r="N25" s="3"/>
    </row>
    <row r="26" spans="2:14" x14ac:dyDescent="0.35">
      <c r="B26" s="3">
        <v>25</v>
      </c>
      <c r="C26" s="1" t="s">
        <v>189</v>
      </c>
      <c r="D26" s="3" t="s">
        <v>5</v>
      </c>
      <c r="E26" s="3" t="s">
        <v>4</v>
      </c>
      <c r="G26" s="50">
        <v>1</v>
      </c>
      <c r="K26" s="50">
        <v>2</v>
      </c>
      <c r="L26" s="50" t="s">
        <v>98</v>
      </c>
    </row>
    <row r="27" spans="2:14" x14ac:dyDescent="0.35">
      <c r="B27" s="3">
        <v>26</v>
      </c>
      <c r="C27" s="5" t="s">
        <v>138</v>
      </c>
      <c r="D27" s="3" t="s">
        <v>56</v>
      </c>
      <c r="E27" s="3" t="s">
        <v>55</v>
      </c>
      <c r="F27" s="50">
        <v>0.5</v>
      </c>
      <c r="G27" s="50">
        <v>0.5</v>
      </c>
      <c r="K27" s="50">
        <v>2</v>
      </c>
      <c r="L27" s="50" t="s">
        <v>98</v>
      </c>
    </row>
    <row r="28" spans="2:14" x14ac:dyDescent="0.35">
      <c r="B28" s="3">
        <v>27</v>
      </c>
      <c r="C28" s="5" t="s">
        <v>139</v>
      </c>
      <c r="D28" s="3" t="s">
        <v>56</v>
      </c>
      <c r="E28" s="3" t="s">
        <v>55</v>
      </c>
      <c r="F28" s="50">
        <v>0.5</v>
      </c>
      <c r="G28" s="50">
        <v>0.5</v>
      </c>
      <c r="K28" s="50">
        <v>2</v>
      </c>
      <c r="L28" s="50" t="s">
        <v>98</v>
      </c>
    </row>
    <row r="29" spans="2:14" ht="29" x14ac:dyDescent="0.35">
      <c r="B29" s="3">
        <v>28</v>
      </c>
      <c r="C29" s="5" t="s">
        <v>140</v>
      </c>
      <c r="D29" s="3" t="s">
        <v>56</v>
      </c>
      <c r="E29" s="3" t="s">
        <v>55</v>
      </c>
      <c r="G29" s="50">
        <v>1</v>
      </c>
      <c r="K29" s="50">
        <v>2</v>
      </c>
      <c r="L29" s="50" t="s">
        <v>98</v>
      </c>
    </row>
    <row r="30" spans="2:14" x14ac:dyDescent="0.35">
      <c r="B30" s="3">
        <v>29</v>
      </c>
      <c r="C30" s="5" t="s">
        <v>194</v>
      </c>
      <c r="D30" s="3" t="s">
        <v>29</v>
      </c>
      <c r="E30" s="3" t="s">
        <v>28</v>
      </c>
      <c r="G30" s="50">
        <v>1</v>
      </c>
      <c r="K30" s="50">
        <v>2</v>
      </c>
      <c r="L30" s="50" t="s">
        <v>98</v>
      </c>
    </row>
    <row r="31" spans="2:14" x14ac:dyDescent="0.35">
      <c r="B31" s="3">
        <v>30</v>
      </c>
      <c r="C31" s="1" t="s">
        <v>438</v>
      </c>
      <c r="D31" s="3" t="s">
        <v>52</v>
      </c>
      <c r="E31" s="3" t="s">
        <v>51</v>
      </c>
      <c r="G31" s="50">
        <v>1</v>
      </c>
      <c r="K31" s="50">
        <v>2</v>
      </c>
      <c r="L31" s="50" t="s">
        <v>98</v>
      </c>
    </row>
    <row r="32" spans="2:14" x14ac:dyDescent="0.35">
      <c r="B32" s="3">
        <v>31</v>
      </c>
      <c r="C32" s="5" t="s">
        <v>96</v>
      </c>
      <c r="D32" s="3" t="s">
        <v>9</v>
      </c>
      <c r="E32" s="3" t="s">
        <v>8</v>
      </c>
      <c r="G32" s="50">
        <v>1</v>
      </c>
      <c r="K32" s="50">
        <v>2</v>
      </c>
      <c r="L32" s="51" t="s">
        <v>98</v>
      </c>
    </row>
    <row r="33" spans="2:14" ht="29" x14ac:dyDescent="0.35">
      <c r="B33" s="3">
        <v>32</v>
      </c>
      <c r="C33" s="5" t="s">
        <v>95</v>
      </c>
      <c r="D33" s="3" t="s">
        <v>9</v>
      </c>
      <c r="E33" s="3" t="s">
        <v>8</v>
      </c>
      <c r="G33" s="50">
        <v>1</v>
      </c>
      <c r="K33" s="50">
        <v>2</v>
      </c>
      <c r="L33" s="51" t="s">
        <v>98</v>
      </c>
    </row>
    <row r="34" spans="2:14" x14ac:dyDescent="0.35">
      <c r="B34" s="3">
        <v>33</v>
      </c>
      <c r="C34" s="5" t="s">
        <v>125</v>
      </c>
      <c r="D34" s="3" t="s">
        <v>89</v>
      </c>
      <c r="E34" s="3" t="s">
        <v>2</v>
      </c>
      <c r="G34" s="50">
        <v>1</v>
      </c>
      <c r="K34" s="50">
        <v>2</v>
      </c>
      <c r="L34" s="50" t="s">
        <v>98</v>
      </c>
    </row>
    <row r="35" spans="2:14" x14ac:dyDescent="0.35">
      <c r="B35" s="3">
        <v>34</v>
      </c>
      <c r="C35" s="5" t="s">
        <v>126</v>
      </c>
      <c r="D35" s="3" t="s">
        <v>89</v>
      </c>
      <c r="E35" s="3" t="s">
        <v>2</v>
      </c>
      <c r="G35" s="50">
        <v>1</v>
      </c>
      <c r="K35" s="50">
        <v>2</v>
      </c>
      <c r="L35" s="50" t="s">
        <v>98</v>
      </c>
      <c r="M35" s="3"/>
      <c r="N35" s="3"/>
    </row>
    <row r="36" spans="2:14" x14ac:dyDescent="0.35">
      <c r="B36" s="3">
        <v>35</v>
      </c>
      <c r="C36" s="5" t="s">
        <v>124</v>
      </c>
      <c r="D36" s="3" t="s">
        <v>31</v>
      </c>
      <c r="E36" s="3" t="s">
        <v>30</v>
      </c>
      <c r="G36" s="50">
        <v>1</v>
      </c>
      <c r="K36" s="50">
        <v>2</v>
      </c>
      <c r="L36" s="50" t="s">
        <v>98</v>
      </c>
      <c r="N36" s="3"/>
    </row>
    <row r="37" spans="2:14" ht="29" x14ac:dyDescent="0.35">
      <c r="B37" s="3">
        <v>36</v>
      </c>
      <c r="C37" s="5" t="s">
        <v>162</v>
      </c>
      <c r="D37" s="3" t="s">
        <v>50</v>
      </c>
      <c r="E37" s="3" t="s">
        <v>49</v>
      </c>
      <c r="G37" s="50">
        <v>1</v>
      </c>
      <c r="K37" s="50">
        <v>2</v>
      </c>
      <c r="L37" s="50" t="s">
        <v>98</v>
      </c>
    </row>
    <row r="38" spans="2:14" x14ac:dyDescent="0.35">
      <c r="B38" s="3">
        <v>37</v>
      </c>
      <c r="C38" s="5" t="s">
        <v>160</v>
      </c>
      <c r="D38" s="3" t="s">
        <v>25</v>
      </c>
      <c r="E38" s="3" t="s">
        <v>24</v>
      </c>
      <c r="G38" s="50">
        <v>1</v>
      </c>
      <c r="K38" s="50">
        <v>2</v>
      </c>
      <c r="L38" s="50" t="s">
        <v>98</v>
      </c>
    </row>
    <row r="39" spans="2:14" x14ac:dyDescent="0.35">
      <c r="B39" s="3">
        <v>38</v>
      </c>
      <c r="C39" s="5" t="s">
        <v>134</v>
      </c>
      <c r="D39" s="3" t="s">
        <v>62</v>
      </c>
      <c r="E39" s="3" t="s">
        <v>61</v>
      </c>
      <c r="G39" s="50">
        <v>1</v>
      </c>
      <c r="K39" s="50">
        <v>3</v>
      </c>
      <c r="L39" s="50" t="s">
        <v>98</v>
      </c>
    </row>
    <row r="40" spans="2:14" x14ac:dyDescent="0.35">
      <c r="B40" s="3">
        <v>39</v>
      </c>
      <c r="C40" s="5" t="s">
        <v>144</v>
      </c>
      <c r="D40" s="3" t="s">
        <v>37</v>
      </c>
      <c r="E40" s="3" t="s">
        <v>36</v>
      </c>
      <c r="F40" s="50">
        <v>0.5</v>
      </c>
      <c r="G40" s="50">
        <v>0.5</v>
      </c>
      <c r="K40" s="50">
        <v>3</v>
      </c>
      <c r="L40" s="50" t="s">
        <v>98</v>
      </c>
    </row>
    <row r="41" spans="2:14" x14ac:dyDescent="0.35">
      <c r="B41" s="3">
        <v>40</v>
      </c>
      <c r="C41" s="5" t="s">
        <v>143</v>
      </c>
      <c r="D41" s="3" t="s">
        <v>37</v>
      </c>
      <c r="E41" s="3" t="s">
        <v>36</v>
      </c>
      <c r="F41" s="50">
        <v>1</v>
      </c>
      <c r="K41" s="50">
        <v>3</v>
      </c>
      <c r="L41" s="50" t="s">
        <v>98</v>
      </c>
    </row>
    <row r="42" spans="2:14" x14ac:dyDescent="0.35">
      <c r="B42" s="3">
        <v>41</v>
      </c>
      <c r="C42" s="5" t="s">
        <v>152</v>
      </c>
      <c r="D42" s="3" t="s">
        <v>39</v>
      </c>
      <c r="E42" s="3" t="s">
        <v>38</v>
      </c>
      <c r="F42" s="50">
        <v>0.5</v>
      </c>
      <c r="G42" s="50">
        <v>0.5</v>
      </c>
      <c r="K42" s="50">
        <v>3</v>
      </c>
      <c r="L42" s="50" t="s">
        <v>98</v>
      </c>
    </row>
    <row r="43" spans="2:14" x14ac:dyDescent="0.35">
      <c r="B43" s="3">
        <v>42</v>
      </c>
      <c r="C43" s="5" t="s">
        <v>173</v>
      </c>
      <c r="D43" s="3" t="s">
        <v>13</v>
      </c>
      <c r="E43" s="3" t="s">
        <v>12</v>
      </c>
      <c r="F43" s="50">
        <v>1</v>
      </c>
      <c r="K43" s="50">
        <v>3</v>
      </c>
      <c r="L43" s="51" t="s">
        <v>98</v>
      </c>
      <c r="M43" s="3"/>
      <c r="N43" s="3"/>
    </row>
    <row r="44" spans="2:14" x14ac:dyDescent="0.35">
      <c r="B44" s="3">
        <v>43</v>
      </c>
      <c r="C44" s="5" t="s">
        <v>174</v>
      </c>
      <c r="D44" s="3" t="s">
        <v>13</v>
      </c>
      <c r="E44" s="3" t="s">
        <v>12</v>
      </c>
      <c r="G44" s="50">
        <v>1</v>
      </c>
      <c r="K44" s="50">
        <v>3</v>
      </c>
      <c r="L44" s="51" t="s">
        <v>98</v>
      </c>
    </row>
    <row r="45" spans="2:14" x14ac:dyDescent="0.35">
      <c r="B45" s="3">
        <v>44</v>
      </c>
      <c r="C45" s="5" t="s">
        <v>176</v>
      </c>
      <c r="D45" s="3" t="s">
        <v>27</v>
      </c>
      <c r="E45" s="3" t="s">
        <v>26</v>
      </c>
      <c r="G45" s="50">
        <v>1</v>
      </c>
      <c r="K45" s="50">
        <v>3</v>
      </c>
      <c r="L45" s="50" t="s">
        <v>98</v>
      </c>
    </row>
    <row r="46" spans="2:14" ht="29" x14ac:dyDescent="0.35">
      <c r="B46" s="3">
        <v>45</v>
      </c>
      <c r="C46" s="5" t="s">
        <v>164</v>
      </c>
      <c r="D46" s="3" t="s">
        <v>50</v>
      </c>
      <c r="E46" s="3" t="s">
        <v>49</v>
      </c>
      <c r="F46" s="50">
        <v>1</v>
      </c>
      <c r="K46" s="50">
        <v>3</v>
      </c>
      <c r="L46" s="50" t="s">
        <v>98</v>
      </c>
      <c r="M46" s="3"/>
      <c r="N46" s="3"/>
    </row>
    <row r="47" spans="2:14" x14ac:dyDescent="0.35">
      <c r="B47" s="3">
        <v>46</v>
      </c>
      <c r="C47" s="5" t="s">
        <v>153</v>
      </c>
      <c r="D47" s="3" t="s">
        <v>39</v>
      </c>
      <c r="E47" s="3" t="s">
        <v>38</v>
      </c>
      <c r="H47" s="50">
        <v>1</v>
      </c>
      <c r="K47" s="50">
        <v>4</v>
      </c>
      <c r="L47" s="50" t="s">
        <v>108</v>
      </c>
      <c r="M47" s="3"/>
      <c r="N47" s="3"/>
    </row>
    <row r="48" spans="2:14" ht="29" x14ac:dyDescent="0.35">
      <c r="B48" s="3">
        <v>47</v>
      </c>
      <c r="C48" s="5" t="s">
        <v>171</v>
      </c>
      <c r="D48" s="3" t="s">
        <v>43</v>
      </c>
      <c r="E48" s="3" t="s">
        <v>42</v>
      </c>
      <c r="H48" s="50">
        <v>1</v>
      </c>
      <c r="K48" s="50">
        <v>4</v>
      </c>
      <c r="L48" s="50" t="s">
        <v>108</v>
      </c>
    </row>
    <row r="49" spans="2:14" ht="29" x14ac:dyDescent="0.35">
      <c r="B49" s="3">
        <v>48</v>
      </c>
      <c r="C49" s="5" t="s">
        <v>172</v>
      </c>
      <c r="D49" s="3" t="s">
        <v>43</v>
      </c>
      <c r="E49" s="3" t="s">
        <v>42</v>
      </c>
      <c r="H49" s="50">
        <v>1</v>
      </c>
      <c r="K49" s="50">
        <v>4</v>
      </c>
      <c r="L49" s="50" t="s">
        <v>108</v>
      </c>
      <c r="M49" s="3"/>
      <c r="N49" s="3"/>
    </row>
    <row r="50" spans="2:14" x14ac:dyDescent="0.35">
      <c r="B50" s="3">
        <v>49</v>
      </c>
      <c r="C50" s="5" t="s">
        <v>169</v>
      </c>
      <c r="D50" s="3" t="s">
        <v>11</v>
      </c>
      <c r="E50" s="3" t="s">
        <v>10</v>
      </c>
      <c r="H50" s="50">
        <v>1</v>
      </c>
      <c r="K50" s="50">
        <v>4</v>
      </c>
      <c r="L50" s="50" t="s">
        <v>108</v>
      </c>
    </row>
    <row r="51" spans="2:14" x14ac:dyDescent="0.35">
      <c r="B51" s="3">
        <v>50</v>
      </c>
      <c r="C51" s="5" t="s">
        <v>170</v>
      </c>
      <c r="D51" s="3" t="s">
        <v>11</v>
      </c>
      <c r="E51" s="3" t="s">
        <v>10</v>
      </c>
      <c r="H51" s="50">
        <v>1</v>
      </c>
      <c r="K51" s="50">
        <v>4</v>
      </c>
      <c r="L51" s="50" t="s">
        <v>108</v>
      </c>
    </row>
    <row r="52" spans="2:14" ht="29" x14ac:dyDescent="0.35">
      <c r="B52" s="3">
        <v>51</v>
      </c>
      <c r="C52" s="5" t="s">
        <v>107</v>
      </c>
      <c r="D52" s="3" t="s">
        <v>60</v>
      </c>
      <c r="E52" s="3" t="s">
        <v>59</v>
      </c>
      <c r="H52" s="50">
        <v>1</v>
      </c>
      <c r="K52" s="50">
        <v>4</v>
      </c>
      <c r="L52" s="51" t="s">
        <v>108</v>
      </c>
    </row>
    <row r="53" spans="2:14" x14ac:dyDescent="0.35">
      <c r="B53" s="3">
        <v>52</v>
      </c>
      <c r="C53" s="5" t="s">
        <v>109</v>
      </c>
      <c r="D53" s="3" t="s">
        <v>60</v>
      </c>
      <c r="E53" s="3" t="s">
        <v>59</v>
      </c>
      <c r="H53" s="50">
        <v>1</v>
      </c>
      <c r="K53" s="50">
        <v>4</v>
      </c>
      <c r="L53" s="51" t="s">
        <v>108</v>
      </c>
    </row>
    <row r="54" spans="2:14" ht="29" x14ac:dyDescent="0.35">
      <c r="B54" s="3">
        <v>53</v>
      </c>
      <c r="C54" s="5" t="s">
        <v>129</v>
      </c>
      <c r="D54" s="3" t="s">
        <v>78</v>
      </c>
      <c r="E54" s="3" t="s">
        <v>77</v>
      </c>
      <c r="H54" s="50">
        <v>1</v>
      </c>
      <c r="K54" s="50">
        <v>4</v>
      </c>
      <c r="L54" s="50" t="s">
        <v>108</v>
      </c>
      <c r="N54" s="3"/>
    </row>
    <row r="55" spans="2:14" x14ac:dyDescent="0.35">
      <c r="B55" s="3">
        <v>54</v>
      </c>
      <c r="C55" s="5" t="s">
        <v>130</v>
      </c>
      <c r="D55" s="3" t="s">
        <v>78</v>
      </c>
      <c r="E55" s="3" t="s">
        <v>77</v>
      </c>
      <c r="H55" s="50">
        <v>1</v>
      </c>
      <c r="K55" s="50">
        <v>4</v>
      </c>
      <c r="L55" s="50" t="s">
        <v>108</v>
      </c>
    </row>
    <row r="56" spans="2:14" ht="29" x14ac:dyDescent="0.35">
      <c r="B56" s="3">
        <v>55</v>
      </c>
      <c r="C56" s="5" t="s">
        <v>119</v>
      </c>
      <c r="D56" s="3" t="s">
        <v>3</v>
      </c>
      <c r="E56" s="3" t="s">
        <v>2</v>
      </c>
      <c r="H56" s="50">
        <v>1</v>
      </c>
      <c r="K56" s="50">
        <v>4</v>
      </c>
      <c r="L56" s="50" t="s">
        <v>108</v>
      </c>
    </row>
    <row r="57" spans="2:14" ht="29" x14ac:dyDescent="0.35">
      <c r="B57" s="3">
        <v>56</v>
      </c>
      <c r="C57" s="5" t="s">
        <v>120</v>
      </c>
      <c r="D57" s="3" t="s">
        <v>3</v>
      </c>
      <c r="E57" s="3" t="s">
        <v>2</v>
      </c>
      <c r="H57" s="50">
        <v>1</v>
      </c>
      <c r="K57" s="50">
        <v>4</v>
      </c>
      <c r="L57" s="50" t="s">
        <v>108</v>
      </c>
    </row>
    <row r="58" spans="2:14" ht="29" x14ac:dyDescent="0.35">
      <c r="B58" s="3">
        <v>57</v>
      </c>
      <c r="C58" s="5" t="s">
        <v>110</v>
      </c>
      <c r="D58" s="3" t="s">
        <v>70</v>
      </c>
      <c r="E58" s="3" t="s">
        <v>69</v>
      </c>
      <c r="H58" s="50">
        <v>1</v>
      </c>
      <c r="K58" s="50">
        <v>4</v>
      </c>
      <c r="L58" s="51" t="s">
        <v>108</v>
      </c>
    </row>
    <row r="59" spans="2:14" x14ac:dyDescent="0.35">
      <c r="B59" s="3">
        <v>58</v>
      </c>
      <c r="C59" s="5" t="s">
        <v>111</v>
      </c>
      <c r="D59" s="3" t="s">
        <v>70</v>
      </c>
      <c r="E59" s="3" t="s">
        <v>69</v>
      </c>
      <c r="H59" s="50">
        <v>1</v>
      </c>
      <c r="K59" s="50">
        <v>4</v>
      </c>
      <c r="L59" s="51" t="s">
        <v>108</v>
      </c>
      <c r="M59" s="3"/>
      <c r="N59" s="3"/>
    </row>
    <row r="60" spans="2:14" x14ac:dyDescent="0.35">
      <c r="B60" s="3">
        <v>59</v>
      </c>
      <c r="C60" s="5" t="s">
        <v>112</v>
      </c>
      <c r="D60" s="3" t="s">
        <v>70</v>
      </c>
      <c r="E60" s="3" t="s">
        <v>69</v>
      </c>
      <c r="H60" s="50">
        <v>1</v>
      </c>
      <c r="K60" s="50">
        <v>4</v>
      </c>
      <c r="L60" s="51" t="s">
        <v>108</v>
      </c>
    </row>
    <row r="61" spans="2:14" x14ac:dyDescent="0.35">
      <c r="B61" s="3">
        <v>60</v>
      </c>
      <c r="C61" s="5" t="s">
        <v>113</v>
      </c>
      <c r="D61" s="3" t="s">
        <v>70</v>
      </c>
      <c r="E61" s="3" t="s">
        <v>69</v>
      </c>
      <c r="H61" s="50">
        <v>1</v>
      </c>
      <c r="K61" s="50">
        <v>4</v>
      </c>
      <c r="L61" s="51" t="s">
        <v>108</v>
      </c>
      <c r="M61" s="3"/>
      <c r="N61" s="3"/>
    </row>
    <row r="62" spans="2:14" ht="29" x14ac:dyDescent="0.35">
      <c r="B62" s="3">
        <v>61</v>
      </c>
      <c r="C62" s="5" t="s">
        <v>165</v>
      </c>
      <c r="D62" s="3" t="s">
        <v>1</v>
      </c>
      <c r="E62" s="3" t="s">
        <v>0</v>
      </c>
      <c r="H62" s="50">
        <v>1</v>
      </c>
      <c r="K62" s="50">
        <v>4</v>
      </c>
      <c r="L62" s="50" t="s">
        <v>108</v>
      </c>
      <c r="M62" s="3"/>
      <c r="N62" s="3"/>
    </row>
    <row r="63" spans="2:14" ht="29" x14ac:dyDescent="0.35">
      <c r="B63" s="3">
        <v>62</v>
      </c>
      <c r="C63" s="5" t="s">
        <v>166</v>
      </c>
      <c r="D63" s="3" t="s">
        <v>1</v>
      </c>
      <c r="E63" s="3" t="s">
        <v>0</v>
      </c>
      <c r="H63" s="50">
        <v>1</v>
      </c>
      <c r="K63" s="50">
        <v>4</v>
      </c>
      <c r="L63" s="50" t="s">
        <v>108</v>
      </c>
    </row>
    <row r="64" spans="2:14" x14ac:dyDescent="0.35">
      <c r="B64" s="3">
        <v>63</v>
      </c>
      <c r="C64" s="5" t="s">
        <v>167</v>
      </c>
      <c r="D64" s="3" t="s">
        <v>1</v>
      </c>
      <c r="E64" s="3" t="s">
        <v>0</v>
      </c>
      <c r="H64" s="50">
        <v>1</v>
      </c>
      <c r="K64" s="50">
        <v>4</v>
      </c>
      <c r="L64" s="50" t="s">
        <v>108</v>
      </c>
    </row>
    <row r="65" spans="2:14" ht="29" x14ac:dyDescent="0.35">
      <c r="B65" s="3">
        <v>64</v>
      </c>
      <c r="C65" s="5" t="s">
        <v>168</v>
      </c>
      <c r="D65" s="3" t="s">
        <v>1</v>
      </c>
      <c r="E65" s="3" t="s">
        <v>0</v>
      </c>
      <c r="H65" s="50">
        <v>1</v>
      </c>
      <c r="K65" s="50">
        <v>4</v>
      </c>
      <c r="L65" s="50" t="s">
        <v>108</v>
      </c>
    </row>
    <row r="66" spans="2:14" x14ac:dyDescent="0.35">
      <c r="B66" s="3">
        <v>65</v>
      </c>
      <c r="C66" s="5" t="s">
        <v>183</v>
      </c>
      <c r="D66" s="3" t="s">
        <v>68</v>
      </c>
      <c r="E66" s="3" t="s">
        <v>67</v>
      </c>
      <c r="H66" s="50">
        <v>1</v>
      </c>
      <c r="K66" s="50">
        <v>4</v>
      </c>
      <c r="L66" s="50" t="s">
        <v>108</v>
      </c>
      <c r="M66" s="3"/>
      <c r="N66" s="3"/>
    </row>
    <row r="67" spans="2:14" x14ac:dyDescent="0.35">
      <c r="B67" s="3">
        <v>66</v>
      </c>
      <c r="C67" s="5" t="s">
        <v>184</v>
      </c>
      <c r="D67" s="3" t="s">
        <v>68</v>
      </c>
      <c r="E67" s="3" t="s">
        <v>67</v>
      </c>
      <c r="H67" s="50">
        <v>1</v>
      </c>
      <c r="K67" s="50">
        <v>4</v>
      </c>
      <c r="L67" s="50" t="s">
        <v>108</v>
      </c>
    </row>
    <row r="68" spans="2:14" ht="29" x14ac:dyDescent="0.35">
      <c r="B68" s="3">
        <v>67</v>
      </c>
      <c r="C68" s="5" t="s">
        <v>188</v>
      </c>
      <c r="D68" s="3" t="s">
        <v>19</v>
      </c>
      <c r="E68" s="3" t="s">
        <v>18</v>
      </c>
      <c r="I68" s="50">
        <v>1</v>
      </c>
      <c r="K68" s="50">
        <v>5</v>
      </c>
      <c r="L68" s="50" t="s">
        <v>108</v>
      </c>
      <c r="M68" s="3"/>
      <c r="N68" s="3"/>
    </row>
    <row r="69" spans="2:14" x14ac:dyDescent="0.35">
      <c r="B69" s="3">
        <v>68</v>
      </c>
      <c r="C69" s="5" t="s">
        <v>151</v>
      </c>
      <c r="D69" s="3" t="s">
        <v>39</v>
      </c>
      <c r="E69" s="3" t="s">
        <v>38</v>
      </c>
      <c r="I69" s="50">
        <v>1</v>
      </c>
      <c r="K69" s="50">
        <v>5</v>
      </c>
      <c r="L69" s="50" t="s">
        <v>108</v>
      </c>
      <c r="M69" s="3"/>
      <c r="N69" s="3"/>
    </row>
    <row r="70" spans="2:14" x14ac:dyDescent="0.35">
      <c r="B70" s="3">
        <v>69</v>
      </c>
      <c r="C70" s="5" t="s">
        <v>116</v>
      </c>
      <c r="D70" s="3" t="s">
        <v>74</v>
      </c>
      <c r="E70" s="3" t="s">
        <v>73</v>
      </c>
      <c r="I70" s="50">
        <v>1</v>
      </c>
      <c r="K70" s="50">
        <v>5</v>
      </c>
      <c r="L70" s="50" t="s">
        <v>93</v>
      </c>
    </row>
    <row r="71" spans="2:14" x14ac:dyDescent="0.35">
      <c r="B71" s="3">
        <v>70</v>
      </c>
      <c r="C71" s="5" t="s">
        <v>137</v>
      </c>
      <c r="D71" s="3" t="s">
        <v>66</v>
      </c>
      <c r="E71" s="3" t="s">
        <v>65</v>
      </c>
      <c r="I71" s="50">
        <v>1</v>
      </c>
      <c r="K71" s="50">
        <v>5</v>
      </c>
      <c r="L71" s="50" t="s">
        <v>93</v>
      </c>
      <c r="M71" s="3"/>
      <c r="N71" s="3"/>
    </row>
    <row r="72" spans="2:14" x14ac:dyDescent="0.35">
      <c r="B72" s="3">
        <v>71</v>
      </c>
      <c r="C72" s="1" t="s">
        <v>436</v>
      </c>
      <c r="D72" s="3" t="s">
        <v>5</v>
      </c>
      <c r="E72" s="3" t="s">
        <v>4</v>
      </c>
      <c r="I72" s="50">
        <v>1</v>
      </c>
      <c r="K72" s="50">
        <v>5</v>
      </c>
      <c r="L72" s="50" t="s">
        <v>108</v>
      </c>
      <c r="M72" s="3"/>
      <c r="N72" s="3"/>
    </row>
    <row r="73" spans="2:14" x14ac:dyDescent="0.35">
      <c r="B73" s="3">
        <v>72</v>
      </c>
      <c r="C73" s="5" t="s">
        <v>191</v>
      </c>
      <c r="D73" s="3" t="s">
        <v>54</v>
      </c>
      <c r="E73" s="3" t="s">
        <v>53</v>
      </c>
      <c r="I73" s="50">
        <v>1</v>
      </c>
      <c r="K73" s="50">
        <v>5</v>
      </c>
      <c r="L73" s="50" t="s">
        <v>93</v>
      </c>
    </row>
    <row r="74" spans="2:14" x14ac:dyDescent="0.35">
      <c r="B74" s="3">
        <v>73</v>
      </c>
      <c r="C74" s="5" t="s">
        <v>145</v>
      </c>
      <c r="D74" s="3" t="s">
        <v>35</v>
      </c>
      <c r="E74" s="3" t="s">
        <v>34</v>
      </c>
      <c r="I74" s="50">
        <v>1</v>
      </c>
      <c r="K74" s="50">
        <v>5</v>
      </c>
      <c r="L74" s="50" t="s">
        <v>93</v>
      </c>
      <c r="M74" s="3"/>
      <c r="N74" s="3"/>
    </row>
    <row r="75" spans="2:14" x14ac:dyDescent="0.35">
      <c r="B75" s="3">
        <v>74</v>
      </c>
      <c r="C75" s="5" t="s">
        <v>146</v>
      </c>
      <c r="D75" s="3" t="s">
        <v>35</v>
      </c>
      <c r="E75" s="3" t="s">
        <v>34</v>
      </c>
      <c r="I75" s="50">
        <v>1</v>
      </c>
      <c r="K75" s="50">
        <v>5</v>
      </c>
      <c r="L75" s="50" t="s">
        <v>93</v>
      </c>
    </row>
    <row r="76" spans="2:14" x14ac:dyDescent="0.35">
      <c r="B76" s="3">
        <v>75</v>
      </c>
      <c r="C76" s="5" t="s">
        <v>92</v>
      </c>
      <c r="D76" s="3" t="s">
        <v>13</v>
      </c>
      <c r="E76" s="3" t="s">
        <v>12</v>
      </c>
      <c r="I76" s="50">
        <v>1</v>
      </c>
      <c r="K76" s="50">
        <v>5</v>
      </c>
      <c r="L76" s="50" t="s">
        <v>108</v>
      </c>
    </row>
    <row r="77" spans="2:14" x14ac:dyDescent="0.35">
      <c r="B77" s="3">
        <v>76</v>
      </c>
      <c r="C77" s="5" t="s">
        <v>443</v>
      </c>
      <c r="D77" s="3" t="s">
        <v>29</v>
      </c>
      <c r="E77" s="3" t="s">
        <v>28</v>
      </c>
      <c r="I77" s="50">
        <v>1</v>
      </c>
      <c r="K77" s="50">
        <v>5</v>
      </c>
      <c r="L77" s="50" t="s">
        <v>93</v>
      </c>
      <c r="M77" s="3"/>
      <c r="N77" s="3"/>
    </row>
    <row r="78" spans="2:14" x14ac:dyDescent="0.35">
      <c r="B78" s="3">
        <v>77</v>
      </c>
      <c r="C78" s="5" t="s">
        <v>442</v>
      </c>
      <c r="D78" s="3" t="s">
        <v>45</v>
      </c>
      <c r="E78" s="3" t="s">
        <v>44</v>
      </c>
      <c r="I78" s="50">
        <v>1</v>
      </c>
      <c r="K78" s="50">
        <v>5</v>
      </c>
      <c r="L78" s="50" t="s">
        <v>93</v>
      </c>
      <c r="N78" s="3"/>
    </row>
    <row r="79" spans="2:14" x14ac:dyDescent="0.35">
      <c r="B79" s="3">
        <v>78</v>
      </c>
      <c r="C79" s="5" t="s">
        <v>114</v>
      </c>
      <c r="D79" s="3" t="s">
        <v>76</v>
      </c>
      <c r="E79" s="3" t="s">
        <v>75</v>
      </c>
      <c r="I79" s="50">
        <v>1</v>
      </c>
      <c r="K79" s="50">
        <v>5</v>
      </c>
      <c r="L79" s="51" t="s">
        <v>93</v>
      </c>
    </row>
    <row r="80" spans="2:14" ht="29" x14ac:dyDescent="0.35">
      <c r="B80" s="3">
        <v>79</v>
      </c>
      <c r="C80" s="5" t="s">
        <v>187</v>
      </c>
      <c r="D80" s="3" t="s">
        <v>52</v>
      </c>
      <c r="E80" s="3" t="s">
        <v>51</v>
      </c>
      <c r="I80" s="50">
        <v>1</v>
      </c>
      <c r="K80" s="50">
        <v>5</v>
      </c>
      <c r="L80" s="50" t="s">
        <v>93</v>
      </c>
    </row>
    <row r="81" spans="2:14" x14ac:dyDescent="0.35">
      <c r="B81" s="3">
        <v>80</v>
      </c>
      <c r="C81" s="5" t="s">
        <v>122</v>
      </c>
      <c r="D81" s="3" t="s">
        <v>3</v>
      </c>
      <c r="E81" s="3" t="s">
        <v>2</v>
      </c>
      <c r="I81" s="50">
        <v>1</v>
      </c>
      <c r="K81" s="50">
        <v>5</v>
      </c>
      <c r="L81" s="50" t="s">
        <v>108</v>
      </c>
      <c r="M81" s="3"/>
      <c r="N81" s="3"/>
    </row>
    <row r="82" spans="2:14" ht="29" x14ac:dyDescent="0.35">
      <c r="B82" s="3">
        <v>81</v>
      </c>
      <c r="C82" s="5" t="s">
        <v>178</v>
      </c>
      <c r="D82" s="3" t="s">
        <v>27</v>
      </c>
      <c r="E82" s="3" t="s">
        <v>26</v>
      </c>
      <c r="I82" s="50">
        <v>1</v>
      </c>
      <c r="K82" s="50">
        <v>5</v>
      </c>
      <c r="L82" s="50" t="s">
        <v>108</v>
      </c>
    </row>
    <row r="83" spans="2:14" ht="29" x14ac:dyDescent="0.35">
      <c r="B83" s="3">
        <v>82</v>
      </c>
      <c r="C83" s="5" t="s">
        <v>101</v>
      </c>
      <c r="D83" s="3" t="s">
        <v>21</v>
      </c>
      <c r="E83" s="3" t="s">
        <v>20</v>
      </c>
      <c r="I83" s="50">
        <v>1</v>
      </c>
      <c r="K83" s="50">
        <v>5</v>
      </c>
      <c r="L83" s="51" t="s">
        <v>93</v>
      </c>
    </row>
    <row r="84" spans="2:14" x14ac:dyDescent="0.35">
      <c r="B84" s="3">
        <v>83</v>
      </c>
      <c r="C84" s="5" t="s">
        <v>435</v>
      </c>
      <c r="D84" s="3" t="s">
        <v>25</v>
      </c>
      <c r="E84" s="3" t="s">
        <v>24</v>
      </c>
      <c r="G84" s="50">
        <v>0.5</v>
      </c>
      <c r="I84" s="50">
        <v>0.5</v>
      </c>
      <c r="K84" s="50">
        <v>5</v>
      </c>
      <c r="L84" s="50" t="s">
        <v>108</v>
      </c>
    </row>
    <row r="85" spans="2:14" x14ac:dyDescent="0.35">
      <c r="B85" s="3">
        <v>84</v>
      </c>
      <c r="C85" s="5" t="s">
        <v>196</v>
      </c>
      <c r="D85" s="3" t="s">
        <v>33</v>
      </c>
      <c r="E85" s="3" t="s">
        <v>32</v>
      </c>
      <c r="G85" s="50">
        <v>0.5</v>
      </c>
      <c r="J85" s="50">
        <v>0.5</v>
      </c>
      <c r="K85" s="50">
        <v>6</v>
      </c>
      <c r="L85" s="51" t="s">
        <v>93</v>
      </c>
      <c r="N85" s="3"/>
    </row>
    <row r="86" spans="2:14" ht="29" x14ac:dyDescent="0.35">
      <c r="B86" s="3">
        <v>85</v>
      </c>
      <c r="C86" s="5" t="s">
        <v>141</v>
      </c>
      <c r="D86" s="3" t="s">
        <v>37</v>
      </c>
      <c r="E86" s="3" t="s">
        <v>36</v>
      </c>
      <c r="J86" s="50">
        <v>1</v>
      </c>
      <c r="K86" s="50">
        <v>6</v>
      </c>
      <c r="L86" s="50" t="s">
        <v>93</v>
      </c>
    </row>
    <row r="87" spans="2:14" ht="29" x14ac:dyDescent="0.35">
      <c r="B87" s="3">
        <v>86</v>
      </c>
      <c r="C87" s="5" t="s">
        <v>142</v>
      </c>
      <c r="D87" s="3" t="s">
        <v>37</v>
      </c>
      <c r="E87" s="3" t="s">
        <v>36</v>
      </c>
      <c r="J87" s="50">
        <v>1</v>
      </c>
      <c r="K87" s="50">
        <v>6</v>
      </c>
      <c r="L87" s="50" t="s">
        <v>93</v>
      </c>
    </row>
    <row r="88" spans="2:14" ht="29" x14ac:dyDescent="0.35">
      <c r="B88" s="3">
        <v>87</v>
      </c>
      <c r="C88" s="5" t="s">
        <v>200</v>
      </c>
      <c r="D88" s="3" t="s">
        <v>19</v>
      </c>
      <c r="E88" s="3" t="s">
        <v>18</v>
      </c>
      <c r="J88" s="50">
        <v>1</v>
      </c>
      <c r="K88" s="50">
        <v>6</v>
      </c>
      <c r="L88" s="50" t="s">
        <v>93</v>
      </c>
    </row>
    <row r="89" spans="2:14" x14ac:dyDescent="0.35">
      <c r="B89" s="3">
        <v>88</v>
      </c>
      <c r="C89" s="5" t="s">
        <v>202</v>
      </c>
      <c r="D89" s="3" t="s">
        <v>19</v>
      </c>
      <c r="E89" s="3" t="s">
        <v>18</v>
      </c>
      <c r="J89" s="50">
        <v>1</v>
      </c>
      <c r="K89" s="50">
        <v>6</v>
      </c>
      <c r="L89" s="50" t="s">
        <v>93</v>
      </c>
      <c r="M89" s="3"/>
      <c r="N89" s="3"/>
    </row>
    <row r="90" spans="2:14" x14ac:dyDescent="0.35">
      <c r="B90" s="3">
        <v>89</v>
      </c>
      <c r="C90" s="5" t="s">
        <v>149</v>
      </c>
      <c r="D90" s="3" t="s">
        <v>39</v>
      </c>
      <c r="E90" s="3" t="s">
        <v>38</v>
      </c>
      <c r="J90" s="50">
        <v>1</v>
      </c>
      <c r="K90" s="50">
        <v>6</v>
      </c>
      <c r="L90" s="50" t="s">
        <v>93</v>
      </c>
      <c r="M90" s="3"/>
      <c r="N90" s="3"/>
    </row>
    <row r="91" spans="2:14" x14ac:dyDescent="0.35">
      <c r="B91" s="3">
        <v>90</v>
      </c>
      <c r="C91" s="5" t="s">
        <v>180</v>
      </c>
      <c r="D91" s="3" t="s">
        <v>46</v>
      </c>
      <c r="E91" s="3" t="s">
        <v>87</v>
      </c>
      <c r="J91" s="50">
        <v>1</v>
      </c>
      <c r="K91" s="50">
        <v>6</v>
      </c>
      <c r="L91" s="50" t="s">
        <v>93</v>
      </c>
      <c r="N91" s="3"/>
    </row>
    <row r="92" spans="2:14" x14ac:dyDescent="0.35">
      <c r="B92" s="3">
        <v>91</v>
      </c>
      <c r="C92" s="5" t="s">
        <v>181</v>
      </c>
      <c r="D92" s="3" t="s">
        <v>46</v>
      </c>
      <c r="E92" s="3" t="s">
        <v>87</v>
      </c>
      <c r="J92" s="50">
        <v>1</v>
      </c>
      <c r="K92" s="50">
        <v>6</v>
      </c>
      <c r="L92" s="50" t="s">
        <v>93</v>
      </c>
      <c r="N92" s="3"/>
    </row>
    <row r="93" spans="2:14" ht="29" x14ac:dyDescent="0.35">
      <c r="B93" s="3">
        <v>92</v>
      </c>
      <c r="C93" s="5" t="s">
        <v>203</v>
      </c>
      <c r="D93" s="3" t="s">
        <v>72</v>
      </c>
      <c r="E93" s="3" t="s">
        <v>71</v>
      </c>
      <c r="J93" s="50">
        <v>1</v>
      </c>
      <c r="K93" s="50">
        <v>6</v>
      </c>
      <c r="L93" s="51" t="s">
        <v>93</v>
      </c>
      <c r="N93" s="3"/>
    </row>
    <row r="94" spans="2:14" x14ac:dyDescent="0.35">
      <c r="B94" s="3">
        <v>93</v>
      </c>
      <c r="C94" s="5" t="s">
        <v>117</v>
      </c>
      <c r="D94" s="3" t="s">
        <v>74</v>
      </c>
      <c r="E94" s="3" t="s">
        <v>73</v>
      </c>
      <c r="J94" s="50">
        <v>1</v>
      </c>
      <c r="K94" s="50">
        <v>6</v>
      </c>
      <c r="L94" s="50" t="s">
        <v>93</v>
      </c>
    </row>
    <row r="95" spans="2:14" x14ac:dyDescent="0.35">
      <c r="B95" s="3">
        <v>94</v>
      </c>
      <c r="C95" s="5" t="s">
        <v>115</v>
      </c>
      <c r="D95" s="3" t="s">
        <v>74</v>
      </c>
      <c r="E95" s="3" t="s">
        <v>73</v>
      </c>
      <c r="J95" s="50">
        <v>1</v>
      </c>
      <c r="K95" s="50">
        <v>6</v>
      </c>
      <c r="L95" s="50" t="s">
        <v>93</v>
      </c>
      <c r="N95" s="3"/>
    </row>
    <row r="96" spans="2:14" x14ac:dyDescent="0.35">
      <c r="B96" s="3">
        <v>95</v>
      </c>
      <c r="C96" s="5" t="s">
        <v>118</v>
      </c>
      <c r="D96" s="3" t="s">
        <v>74</v>
      </c>
      <c r="E96" s="3" t="s">
        <v>73</v>
      </c>
      <c r="J96" s="50">
        <v>1</v>
      </c>
      <c r="K96" s="50">
        <v>6</v>
      </c>
      <c r="L96" s="50" t="s">
        <v>93</v>
      </c>
      <c r="N96" s="3"/>
    </row>
    <row r="97" spans="2:14" ht="29" x14ac:dyDescent="0.35">
      <c r="B97" s="3">
        <v>96</v>
      </c>
      <c r="C97" s="5" t="s">
        <v>128</v>
      </c>
      <c r="D97" s="3" t="s">
        <v>78</v>
      </c>
      <c r="E97" s="3" t="s">
        <v>77</v>
      </c>
      <c r="J97" s="50">
        <v>1</v>
      </c>
      <c r="K97" s="50">
        <v>6</v>
      </c>
      <c r="L97" s="50" t="s">
        <v>108</v>
      </c>
      <c r="N97" s="3"/>
    </row>
    <row r="98" spans="2:14" x14ac:dyDescent="0.35">
      <c r="B98" s="3">
        <v>97</v>
      </c>
      <c r="C98" s="1" t="s">
        <v>190</v>
      </c>
      <c r="D98" s="3" t="s">
        <v>5</v>
      </c>
      <c r="E98" s="3" t="s">
        <v>4</v>
      </c>
      <c r="J98" s="50">
        <v>1</v>
      </c>
      <c r="K98" s="50">
        <v>6</v>
      </c>
      <c r="L98" s="50" t="s">
        <v>93</v>
      </c>
    </row>
    <row r="99" spans="2:14" ht="29" x14ac:dyDescent="0.35">
      <c r="B99" s="3">
        <v>98</v>
      </c>
      <c r="C99" s="5" t="s">
        <v>192</v>
      </c>
      <c r="D99" s="3" t="s">
        <v>54</v>
      </c>
      <c r="E99" s="3" t="s">
        <v>53</v>
      </c>
      <c r="J99" s="50">
        <v>1</v>
      </c>
      <c r="K99" s="50">
        <v>6</v>
      </c>
      <c r="L99" s="50" t="s">
        <v>93</v>
      </c>
    </row>
    <row r="100" spans="2:14" ht="29" x14ac:dyDescent="0.35">
      <c r="B100" s="3">
        <v>99</v>
      </c>
      <c r="C100" s="5" t="s">
        <v>193</v>
      </c>
      <c r="D100" s="3" t="s">
        <v>54</v>
      </c>
      <c r="E100" s="3" t="s">
        <v>53</v>
      </c>
      <c r="J100" s="50">
        <v>1</v>
      </c>
      <c r="K100" s="50">
        <v>6</v>
      </c>
      <c r="L100" s="50" t="s">
        <v>93</v>
      </c>
    </row>
    <row r="101" spans="2:14" x14ac:dyDescent="0.35">
      <c r="B101" s="3">
        <v>100</v>
      </c>
      <c r="C101" s="5" t="s">
        <v>147</v>
      </c>
      <c r="D101" s="3" t="s">
        <v>35</v>
      </c>
      <c r="E101" s="3" t="s">
        <v>34</v>
      </c>
      <c r="J101" s="50">
        <v>1</v>
      </c>
      <c r="K101" s="50">
        <v>6</v>
      </c>
      <c r="L101" s="50" t="s">
        <v>93</v>
      </c>
    </row>
    <row r="102" spans="2:14" x14ac:dyDescent="0.35">
      <c r="B102" s="3">
        <v>101</v>
      </c>
      <c r="C102" s="5" t="s">
        <v>148</v>
      </c>
      <c r="D102" s="3" t="s">
        <v>35</v>
      </c>
      <c r="E102" s="3" t="s">
        <v>34</v>
      </c>
      <c r="J102" s="50">
        <v>1</v>
      </c>
      <c r="K102" s="50">
        <v>6</v>
      </c>
      <c r="L102" s="50" t="s">
        <v>93</v>
      </c>
    </row>
    <row r="103" spans="2:14" ht="29" x14ac:dyDescent="0.35">
      <c r="B103" s="3">
        <v>102</v>
      </c>
      <c r="C103" s="5" t="s">
        <v>155</v>
      </c>
      <c r="D103" s="3" t="s">
        <v>13</v>
      </c>
      <c r="E103" s="3" t="s">
        <v>12</v>
      </c>
      <c r="J103" s="50">
        <v>1</v>
      </c>
      <c r="K103" s="50">
        <v>6</v>
      </c>
      <c r="L103" s="50" t="s">
        <v>93</v>
      </c>
      <c r="M103" s="3"/>
      <c r="N103" s="3"/>
    </row>
    <row r="104" spans="2:14" x14ac:dyDescent="0.35">
      <c r="B104" s="3">
        <v>103</v>
      </c>
      <c r="C104" s="1" t="s">
        <v>198</v>
      </c>
      <c r="D104" s="3" t="s">
        <v>80</v>
      </c>
      <c r="E104" s="3" t="s">
        <v>79</v>
      </c>
      <c r="J104" s="50">
        <v>1</v>
      </c>
      <c r="K104" s="50">
        <v>6</v>
      </c>
      <c r="L104" s="50" t="s">
        <v>93</v>
      </c>
      <c r="M104" s="3"/>
      <c r="N104" s="3"/>
    </row>
    <row r="105" spans="2:14" x14ac:dyDescent="0.35">
      <c r="B105" s="3">
        <v>104</v>
      </c>
      <c r="C105" s="2" t="s">
        <v>199</v>
      </c>
      <c r="D105" s="3" t="s">
        <v>80</v>
      </c>
      <c r="E105" s="3" t="s">
        <v>79</v>
      </c>
      <c r="J105" s="50">
        <v>1</v>
      </c>
      <c r="K105" s="50">
        <v>6</v>
      </c>
      <c r="L105" s="50" t="s">
        <v>93</v>
      </c>
    </row>
    <row r="106" spans="2:14" x14ac:dyDescent="0.35">
      <c r="B106" s="3">
        <v>105</v>
      </c>
      <c r="C106" s="5" t="s">
        <v>182</v>
      </c>
      <c r="D106" s="3" t="s">
        <v>48</v>
      </c>
      <c r="E106" s="3" t="s">
        <v>47</v>
      </c>
      <c r="J106" s="50">
        <v>1</v>
      </c>
      <c r="K106" s="50">
        <v>6</v>
      </c>
      <c r="L106" s="50" t="s">
        <v>93</v>
      </c>
    </row>
    <row r="107" spans="2:14" x14ac:dyDescent="0.35">
      <c r="B107" s="3">
        <v>106</v>
      </c>
      <c r="C107" s="5" t="s">
        <v>103</v>
      </c>
      <c r="D107" s="3" t="s">
        <v>23</v>
      </c>
      <c r="E107" s="3" t="s">
        <v>22</v>
      </c>
      <c r="J107" s="50">
        <v>1</v>
      </c>
      <c r="K107" s="50">
        <v>6</v>
      </c>
      <c r="L107" s="51" t="s">
        <v>93</v>
      </c>
      <c r="M107" s="3"/>
      <c r="N107" s="3"/>
    </row>
    <row r="108" spans="2:14" x14ac:dyDescent="0.35">
      <c r="B108" s="3">
        <v>107</v>
      </c>
      <c r="C108" s="5" t="s">
        <v>104</v>
      </c>
      <c r="D108" s="3" t="s">
        <v>23</v>
      </c>
      <c r="E108" s="3" t="s">
        <v>22</v>
      </c>
      <c r="J108" s="50">
        <v>1</v>
      </c>
      <c r="K108" s="50">
        <v>6</v>
      </c>
      <c r="L108" s="51" t="s">
        <v>93</v>
      </c>
    </row>
    <row r="109" spans="2:14" x14ac:dyDescent="0.35">
      <c r="B109" s="3">
        <v>108</v>
      </c>
      <c r="C109" s="5" t="s">
        <v>105</v>
      </c>
      <c r="D109" s="3" t="s">
        <v>23</v>
      </c>
      <c r="E109" s="3" t="s">
        <v>22</v>
      </c>
      <c r="J109" s="50">
        <v>1</v>
      </c>
      <c r="K109" s="50">
        <v>6</v>
      </c>
      <c r="L109" s="51" t="s">
        <v>93</v>
      </c>
    </row>
    <row r="110" spans="2:14" x14ac:dyDescent="0.35">
      <c r="B110" s="3">
        <v>109</v>
      </c>
      <c r="C110" s="5" t="s">
        <v>106</v>
      </c>
      <c r="D110" s="3" t="s">
        <v>23</v>
      </c>
      <c r="E110" s="3" t="s">
        <v>22</v>
      </c>
      <c r="J110" s="50">
        <v>1</v>
      </c>
      <c r="K110" s="50">
        <v>6</v>
      </c>
      <c r="L110" s="51" t="s">
        <v>93</v>
      </c>
    </row>
    <row r="111" spans="2:14" x14ac:dyDescent="0.35">
      <c r="B111" s="3">
        <v>110</v>
      </c>
      <c r="C111" s="5" t="s">
        <v>195</v>
      </c>
      <c r="D111" s="3" t="s">
        <v>29</v>
      </c>
      <c r="E111" s="3" t="s">
        <v>28</v>
      </c>
      <c r="J111" s="50">
        <v>1</v>
      </c>
      <c r="K111" s="50">
        <v>6</v>
      </c>
      <c r="L111" s="50" t="s">
        <v>93</v>
      </c>
    </row>
    <row r="112" spans="2:14" x14ac:dyDescent="0.35">
      <c r="B112" s="3">
        <v>111</v>
      </c>
      <c r="C112" s="5" t="s">
        <v>440</v>
      </c>
      <c r="D112" s="3" t="s">
        <v>45</v>
      </c>
      <c r="E112" s="3" t="s">
        <v>44</v>
      </c>
      <c r="J112" s="50">
        <v>1</v>
      </c>
      <c r="K112" s="50">
        <v>6</v>
      </c>
      <c r="L112" s="50" t="s">
        <v>93</v>
      </c>
    </row>
    <row r="113" spans="2:14" x14ac:dyDescent="0.35">
      <c r="B113" s="3">
        <v>112</v>
      </c>
      <c r="C113" s="5" t="s">
        <v>441</v>
      </c>
      <c r="D113" s="3" t="s">
        <v>45</v>
      </c>
      <c r="E113" s="3" t="s">
        <v>44</v>
      </c>
      <c r="J113" s="50">
        <v>1</v>
      </c>
      <c r="K113" s="50">
        <v>6</v>
      </c>
      <c r="L113" s="50" t="s">
        <v>93</v>
      </c>
      <c r="N113" s="3"/>
    </row>
    <row r="114" spans="2:14" x14ac:dyDescent="0.35">
      <c r="B114" s="3">
        <v>113</v>
      </c>
      <c r="C114" s="5" t="s">
        <v>123</v>
      </c>
      <c r="D114" s="3" t="s">
        <v>31</v>
      </c>
      <c r="E114" s="3" t="s">
        <v>30</v>
      </c>
      <c r="J114" s="50">
        <v>1</v>
      </c>
      <c r="K114" s="50">
        <v>6</v>
      </c>
      <c r="L114" s="50" t="s">
        <v>93</v>
      </c>
    </row>
    <row r="115" spans="2:14" x14ac:dyDescent="0.35">
      <c r="B115" s="3">
        <v>114</v>
      </c>
      <c r="C115" s="5" t="s">
        <v>177</v>
      </c>
      <c r="D115" s="3" t="s">
        <v>27</v>
      </c>
      <c r="E115" s="3" t="s">
        <v>26</v>
      </c>
      <c r="J115" s="50">
        <v>1</v>
      </c>
      <c r="K115" s="50">
        <v>6</v>
      </c>
      <c r="L115" s="50" t="s">
        <v>93</v>
      </c>
      <c r="M115" s="3"/>
      <c r="N115" s="3"/>
    </row>
    <row r="116" spans="2:14" x14ac:dyDescent="0.35">
      <c r="B116" s="3">
        <v>115</v>
      </c>
      <c r="C116" s="5" t="s">
        <v>179</v>
      </c>
      <c r="D116" s="3" t="s">
        <v>27</v>
      </c>
      <c r="E116" s="3" t="s">
        <v>26</v>
      </c>
      <c r="J116" s="50">
        <v>1</v>
      </c>
      <c r="K116" s="50">
        <v>6</v>
      </c>
      <c r="L116" s="50" t="s">
        <v>93</v>
      </c>
    </row>
    <row r="117" spans="2:14" x14ac:dyDescent="0.35">
      <c r="B117" s="3">
        <v>116</v>
      </c>
      <c r="C117" s="5" t="s">
        <v>135</v>
      </c>
      <c r="D117" s="3" t="s">
        <v>7</v>
      </c>
      <c r="E117" s="3" t="s">
        <v>6</v>
      </c>
      <c r="J117" s="50">
        <v>1</v>
      </c>
      <c r="K117" s="50">
        <v>6</v>
      </c>
      <c r="L117" s="50" t="s">
        <v>93</v>
      </c>
    </row>
    <row r="118" spans="2:14" x14ac:dyDescent="0.35">
      <c r="B118" s="3">
        <v>117</v>
      </c>
      <c r="C118" s="5" t="s">
        <v>161</v>
      </c>
      <c r="D118" s="3" t="s">
        <v>25</v>
      </c>
      <c r="E118" s="3" t="s">
        <v>24</v>
      </c>
      <c r="J118" s="50">
        <v>1</v>
      </c>
      <c r="K118" s="50">
        <v>6</v>
      </c>
      <c r="L118" s="50" t="s">
        <v>93</v>
      </c>
    </row>
  </sheetData>
  <autoFilter ref="A1:W129" xr:uid="{D1D33818-A401-4F2D-AEDF-B5DC86CFFE94}">
    <sortState ref="A2:W129">
      <sortCondition ref="K1:K129"/>
    </sortState>
  </autoFilter>
  <conditionalFormatting sqref="R1:XFD1 C2:C10 C5:D19 D55 D4 D20 C2:XFD2 D93 C56:D57 D118 D47 D58 A119:XFD1048576 C59:D78 C83:D92 C94:D117 C21:D46 C48:D54 C3:D3 C1:K1 A1:B118 D79:D82 E3:XFD118 C55:C60">
    <cfRule type="expression" dxfId="5" priority="13">
      <formula>MOD(ROW(),2)=0</formula>
    </cfRule>
  </conditionalFormatting>
  <conditionalFormatting sqref="Q1">
    <cfRule type="expression" dxfId="4" priority="12">
      <formula>MOD(ROW(),2)=0</formula>
    </cfRule>
  </conditionalFormatting>
  <conditionalFormatting sqref="C4">
    <cfRule type="expression" dxfId="3" priority="11">
      <formula>MOD(ROW(),2)=0</formula>
    </cfRule>
  </conditionalFormatting>
  <conditionalFormatting sqref="C20">
    <cfRule type="expression" dxfId="2" priority="10">
      <formula>MOD(ROW(),2)=0</formula>
    </cfRule>
  </conditionalFormatting>
  <conditionalFormatting sqref="C118">
    <cfRule type="expression" dxfId="1" priority="2">
      <formula>MOD(ROW(),2)=0</formula>
    </cfRule>
  </conditionalFormatting>
  <conditionalFormatting sqref="C79:C82">
    <cfRule type="expression" dxfId="0" priority="1">
      <formula>MOD(ROW(),2)=0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E04C-2CB7-440A-B4B2-A862F527B51D}">
  <dimension ref="B1:G98"/>
  <sheetViews>
    <sheetView zoomScale="85" zoomScaleNormal="85" workbookViewId="0">
      <selection activeCell="H1" sqref="H1:H1048576"/>
    </sheetView>
  </sheetViews>
  <sheetFormatPr baseColWidth="10" defaultRowHeight="14.5" x14ac:dyDescent="0.35"/>
  <cols>
    <col min="3" max="3" width="6.36328125" bestFit="1" customWidth="1"/>
    <col min="4" max="4" width="159.6328125" bestFit="1" customWidth="1"/>
    <col min="7" max="7" width="10.90625" style="26"/>
  </cols>
  <sheetData>
    <row r="1" spans="2:7" x14ac:dyDescent="0.35">
      <c r="B1" t="s">
        <v>209</v>
      </c>
      <c r="C1" t="s">
        <v>210</v>
      </c>
      <c r="D1" t="s">
        <v>211</v>
      </c>
      <c r="E1" t="s">
        <v>212</v>
      </c>
      <c r="F1" t="s">
        <v>213</v>
      </c>
      <c r="G1" s="26" t="s">
        <v>214</v>
      </c>
    </row>
    <row r="2" spans="2:7" x14ac:dyDescent="0.35">
      <c r="B2" t="s">
        <v>215</v>
      </c>
      <c r="C2" t="s">
        <v>216</v>
      </c>
      <c r="D2" t="s">
        <v>217</v>
      </c>
      <c r="E2" t="s">
        <v>7</v>
      </c>
      <c r="F2" t="s">
        <v>6</v>
      </c>
      <c r="G2" s="26">
        <v>1</v>
      </c>
    </row>
    <row r="3" spans="2:7" x14ac:dyDescent="0.35">
      <c r="B3" t="s">
        <v>218</v>
      </c>
      <c r="C3" t="s">
        <v>219</v>
      </c>
      <c r="D3" t="s">
        <v>220</v>
      </c>
      <c r="E3" t="s">
        <v>13</v>
      </c>
      <c r="F3" t="s">
        <v>12</v>
      </c>
      <c r="G3" s="26">
        <v>1</v>
      </c>
    </row>
    <row r="4" spans="2:7" x14ac:dyDescent="0.35">
      <c r="B4" t="s">
        <v>221</v>
      </c>
      <c r="C4" t="s">
        <v>222</v>
      </c>
      <c r="D4" t="s">
        <v>223</v>
      </c>
      <c r="E4" t="s">
        <v>15</v>
      </c>
      <c r="F4" t="s">
        <v>224</v>
      </c>
      <c r="G4" s="26">
        <v>0.5</v>
      </c>
    </row>
    <row r="5" spans="2:7" x14ac:dyDescent="0.35">
      <c r="B5" t="s">
        <v>225</v>
      </c>
      <c r="C5" t="s">
        <v>222</v>
      </c>
      <c r="D5" t="s">
        <v>223</v>
      </c>
      <c r="E5" t="s">
        <v>31</v>
      </c>
      <c r="F5" t="s">
        <v>30</v>
      </c>
      <c r="G5" s="26">
        <v>0.5</v>
      </c>
    </row>
    <row r="6" spans="2:7" x14ac:dyDescent="0.35">
      <c r="B6" t="s">
        <v>226</v>
      </c>
      <c r="C6" t="s">
        <v>227</v>
      </c>
      <c r="D6" t="s">
        <v>228</v>
      </c>
      <c r="E6" t="s">
        <v>23</v>
      </c>
      <c r="F6" t="s">
        <v>22</v>
      </c>
      <c r="G6" s="26">
        <v>1</v>
      </c>
    </row>
    <row r="7" spans="2:7" x14ac:dyDescent="0.35">
      <c r="B7" t="s">
        <v>229</v>
      </c>
      <c r="C7" t="s">
        <v>216</v>
      </c>
      <c r="D7" t="s">
        <v>230</v>
      </c>
      <c r="E7" t="s">
        <v>29</v>
      </c>
      <c r="F7" t="s">
        <v>28</v>
      </c>
      <c r="G7" s="26">
        <v>1</v>
      </c>
    </row>
    <row r="8" spans="2:7" x14ac:dyDescent="0.35">
      <c r="B8" t="s">
        <v>231</v>
      </c>
      <c r="C8" t="s">
        <v>227</v>
      </c>
      <c r="D8" t="s">
        <v>232</v>
      </c>
      <c r="E8" t="s">
        <v>29</v>
      </c>
      <c r="F8" t="s">
        <v>28</v>
      </c>
      <c r="G8" s="26">
        <v>1</v>
      </c>
    </row>
    <row r="9" spans="2:7" x14ac:dyDescent="0.35">
      <c r="B9" t="s">
        <v>233</v>
      </c>
      <c r="C9" t="s">
        <v>222</v>
      </c>
      <c r="D9" t="s">
        <v>234</v>
      </c>
      <c r="E9" t="s">
        <v>31</v>
      </c>
      <c r="F9" t="s">
        <v>30</v>
      </c>
      <c r="G9" s="26">
        <v>1</v>
      </c>
    </row>
    <row r="10" spans="2:7" x14ac:dyDescent="0.35">
      <c r="B10" t="s">
        <v>235</v>
      </c>
      <c r="C10" t="s">
        <v>227</v>
      </c>
      <c r="D10" t="s">
        <v>236</v>
      </c>
      <c r="E10" t="s">
        <v>35</v>
      </c>
      <c r="F10" t="s">
        <v>34</v>
      </c>
      <c r="G10" s="26">
        <v>1</v>
      </c>
    </row>
    <row r="11" spans="2:7" x14ac:dyDescent="0.35">
      <c r="B11" t="s">
        <v>237</v>
      </c>
      <c r="C11" t="s">
        <v>219</v>
      </c>
      <c r="D11" t="s">
        <v>238</v>
      </c>
      <c r="E11" t="s">
        <v>45</v>
      </c>
      <c r="F11" t="s">
        <v>44</v>
      </c>
      <c r="G11" s="26">
        <v>1</v>
      </c>
    </row>
    <row r="12" spans="2:7" x14ac:dyDescent="0.35">
      <c r="B12" t="s">
        <v>239</v>
      </c>
      <c r="C12" t="s">
        <v>227</v>
      </c>
      <c r="D12" t="s">
        <v>240</v>
      </c>
      <c r="E12" t="s">
        <v>241</v>
      </c>
      <c r="F12" t="s">
        <v>242</v>
      </c>
      <c r="G12" s="26">
        <v>1</v>
      </c>
    </row>
    <row r="13" spans="2:7" x14ac:dyDescent="0.35">
      <c r="B13" t="s">
        <v>243</v>
      </c>
      <c r="C13" t="s">
        <v>216</v>
      </c>
      <c r="D13" t="s">
        <v>244</v>
      </c>
      <c r="E13" t="s">
        <v>58</v>
      </c>
      <c r="F13" t="s">
        <v>57</v>
      </c>
      <c r="G13" s="26">
        <v>1</v>
      </c>
    </row>
    <row r="14" spans="2:7" x14ac:dyDescent="0.35">
      <c r="B14" t="s">
        <v>245</v>
      </c>
      <c r="C14" t="s">
        <v>227</v>
      </c>
      <c r="D14" t="s">
        <v>246</v>
      </c>
      <c r="E14" t="s">
        <v>72</v>
      </c>
      <c r="F14" t="s">
        <v>71</v>
      </c>
      <c r="G14" s="26">
        <v>1</v>
      </c>
    </row>
    <row r="15" spans="2:7" x14ac:dyDescent="0.35">
      <c r="B15" t="s">
        <v>247</v>
      </c>
      <c r="C15" t="s">
        <v>216</v>
      </c>
      <c r="D15" t="s">
        <v>154</v>
      </c>
      <c r="E15" t="s">
        <v>46</v>
      </c>
      <c r="F15" t="s">
        <v>87</v>
      </c>
      <c r="G15" s="26">
        <v>0.5</v>
      </c>
    </row>
    <row r="16" spans="2:7" x14ac:dyDescent="0.35">
      <c r="B16" t="s">
        <v>248</v>
      </c>
      <c r="C16" t="s">
        <v>219</v>
      </c>
      <c r="D16" t="s">
        <v>249</v>
      </c>
      <c r="E16" t="s">
        <v>45</v>
      </c>
      <c r="F16" t="s">
        <v>44</v>
      </c>
      <c r="G16" s="26">
        <v>1</v>
      </c>
    </row>
    <row r="17" spans="2:7" x14ac:dyDescent="0.35">
      <c r="B17" t="s">
        <v>250</v>
      </c>
      <c r="C17" t="s">
        <v>216</v>
      </c>
      <c r="D17" t="s">
        <v>251</v>
      </c>
      <c r="E17" t="s">
        <v>5</v>
      </c>
      <c r="F17" t="s">
        <v>4</v>
      </c>
      <c r="G17" s="26">
        <v>1</v>
      </c>
    </row>
    <row r="18" spans="2:7" x14ac:dyDescent="0.35">
      <c r="B18" t="s">
        <v>252</v>
      </c>
      <c r="C18" t="s">
        <v>216</v>
      </c>
      <c r="D18" t="s">
        <v>253</v>
      </c>
      <c r="E18" t="s">
        <v>254</v>
      </c>
      <c r="F18" t="s">
        <v>255</v>
      </c>
      <c r="G18" s="26">
        <v>1</v>
      </c>
    </row>
    <row r="19" spans="2:7" x14ac:dyDescent="0.35">
      <c r="B19" t="s">
        <v>256</v>
      </c>
      <c r="C19" t="s">
        <v>219</v>
      </c>
      <c r="D19" t="s">
        <v>257</v>
      </c>
      <c r="E19" t="s">
        <v>5</v>
      </c>
      <c r="F19" t="s">
        <v>4</v>
      </c>
      <c r="G19" s="26">
        <v>1</v>
      </c>
    </row>
    <row r="20" spans="2:7" x14ac:dyDescent="0.35">
      <c r="B20" t="s">
        <v>258</v>
      </c>
      <c r="C20" t="s">
        <v>219</v>
      </c>
      <c r="D20" t="s">
        <v>259</v>
      </c>
      <c r="E20" t="s">
        <v>5</v>
      </c>
      <c r="F20" t="s">
        <v>4</v>
      </c>
      <c r="G20" s="26">
        <v>1</v>
      </c>
    </row>
    <row r="21" spans="2:7" x14ac:dyDescent="0.35">
      <c r="B21" t="s">
        <v>260</v>
      </c>
      <c r="C21" t="s">
        <v>222</v>
      </c>
      <c r="D21" t="s">
        <v>261</v>
      </c>
      <c r="E21" t="s">
        <v>15</v>
      </c>
      <c r="F21" t="s">
        <v>224</v>
      </c>
      <c r="G21" s="26">
        <v>1</v>
      </c>
    </row>
    <row r="22" spans="2:7" x14ac:dyDescent="0.35">
      <c r="B22" t="s">
        <v>262</v>
      </c>
      <c r="C22" t="s">
        <v>222</v>
      </c>
      <c r="D22" t="s">
        <v>263</v>
      </c>
      <c r="E22" t="s">
        <v>15</v>
      </c>
      <c r="F22" t="s">
        <v>224</v>
      </c>
      <c r="G22" s="26">
        <v>1</v>
      </c>
    </row>
    <row r="23" spans="2:7" x14ac:dyDescent="0.35">
      <c r="B23" t="s">
        <v>264</v>
      </c>
      <c r="C23" t="s">
        <v>219</v>
      </c>
      <c r="D23" t="s">
        <v>265</v>
      </c>
      <c r="E23" t="s">
        <v>23</v>
      </c>
      <c r="F23" t="s">
        <v>22</v>
      </c>
      <c r="G23" s="26">
        <v>1</v>
      </c>
    </row>
    <row r="24" spans="2:7" x14ac:dyDescent="0.35">
      <c r="B24" t="s">
        <v>266</v>
      </c>
      <c r="C24" t="s">
        <v>219</v>
      </c>
      <c r="D24" t="s">
        <v>267</v>
      </c>
      <c r="E24" t="s">
        <v>23</v>
      </c>
      <c r="F24" t="s">
        <v>22</v>
      </c>
      <c r="G24" s="26">
        <v>1</v>
      </c>
    </row>
    <row r="25" spans="2:7" x14ac:dyDescent="0.35">
      <c r="B25" t="s">
        <v>268</v>
      </c>
      <c r="C25" t="s">
        <v>216</v>
      </c>
      <c r="D25" t="s">
        <v>269</v>
      </c>
      <c r="E25" t="s">
        <v>23</v>
      </c>
      <c r="F25" t="s">
        <v>22</v>
      </c>
      <c r="G25" s="26">
        <v>1</v>
      </c>
    </row>
    <row r="26" spans="2:7" x14ac:dyDescent="0.35">
      <c r="B26" t="s">
        <v>270</v>
      </c>
      <c r="C26" t="s">
        <v>219</v>
      </c>
      <c r="D26" t="s">
        <v>271</v>
      </c>
      <c r="E26" t="s">
        <v>29</v>
      </c>
      <c r="F26" t="s">
        <v>28</v>
      </c>
      <c r="G26" s="26">
        <v>1</v>
      </c>
    </row>
    <row r="27" spans="2:7" x14ac:dyDescent="0.35">
      <c r="B27" t="s">
        <v>272</v>
      </c>
      <c r="C27" t="s">
        <v>227</v>
      </c>
      <c r="D27" t="s">
        <v>273</v>
      </c>
      <c r="E27" t="s">
        <v>35</v>
      </c>
      <c r="F27" t="s">
        <v>34</v>
      </c>
      <c r="G27" s="26">
        <v>1</v>
      </c>
    </row>
    <row r="28" spans="2:7" x14ac:dyDescent="0.35">
      <c r="B28" t="s">
        <v>274</v>
      </c>
      <c r="C28" t="s">
        <v>216</v>
      </c>
      <c r="D28" t="s">
        <v>275</v>
      </c>
      <c r="E28" t="s">
        <v>39</v>
      </c>
      <c r="F28" t="s">
        <v>38</v>
      </c>
      <c r="G28" s="26">
        <v>1</v>
      </c>
    </row>
    <row r="29" spans="2:7" x14ac:dyDescent="0.35">
      <c r="B29" t="s">
        <v>276</v>
      </c>
      <c r="C29" t="s">
        <v>227</v>
      </c>
      <c r="D29" t="s">
        <v>277</v>
      </c>
      <c r="E29" t="s">
        <v>45</v>
      </c>
      <c r="F29" t="s">
        <v>44</v>
      </c>
      <c r="G29" s="26">
        <v>1</v>
      </c>
    </row>
    <row r="30" spans="2:7" x14ac:dyDescent="0.35">
      <c r="B30" t="s">
        <v>278</v>
      </c>
      <c r="C30" t="s">
        <v>216</v>
      </c>
      <c r="D30" t="s">
        <v>279</v>
      </c>
      <c r="E30" t="s">
        <v>45</v>
      </c>
      <c r="F30" t="s">
        <v>44</v>
      </c>
      <c r="G30" s="26">
        <v>1</v>
      </c>
    </row>
    <row r="31" spans="2:7" x14ac:dyDescent="0.35">
      <c r="B31" t="s">
        <v>280</v>
      </c>
      <c r="C31" t="s">
        <v>222</v>
      </c>
      <c r="D31" t="s">
        <v>281</v>
      </c>
      <c r="E31" t="s">
        <v>52</v>
      </c>
      <c r="F31" t="s">
        <v>51</v>
      </c>
      <c r="G31" s="26">
        <v>1</v>
      </c>
    </row>
    <row r="32" spans="2:7" x14ac:dyDescent="0.35">
      <c r="B32" t="s">
        <v>282</v>
      </c>
      <c r="C32" t="s">
        <v>222</v>
      </c>
      <c r="D32" t="s">
        <v>283</v>
      </c>
      <c r="E32" t="s">
        <v>52</v>
      </c>
      <c r="F32" t="s">
        <v>51</v>
      </c>
      <c r="G32" s="26">
        <v>1</v>
      </c>
    </row>
    <row r="33" spans="2:7" x14ac:dyDescent="0.35">
      <c r="B33" t="s">
        <v>284</v>
      </c>
      <c r="C33" t="s">
        <v>216</v>
      </c>
      <c r="D33" t="s">
        <v>285</v>
      </c>
      <c r="E33" t="s">
        <v>37</v>
      </c>
      <c r="F33" t="s">
        <v>36</v>
      </c>
      <c r="G33" s="26">
        <v>1</v>
      </c>
    </row>
    <row r="34" spans="2:7" x14ac:dyDescent="0.35">
      <c r="B34" t="s">
        <v>286</v>
      </c>
      <c r="C34" t="s">
        <v>216</v>
      </c>
      <c r="D34" t="s">
        <v>285</v>
      </c>
      <c r="E34" t="s">
        <v>241</v>
      </c>
      <c r="F34" t="s">
        <v>242</v>
      </c>
      <c r="G34" s="26">
        <v>1</v>
      </c>
    </row>
    <row r="35" spans="2:7" x14ac:dyDescent="0.35">
      <c r="B35" t="s">
        <v>287</v>
      </c>
      <c r="C35" t="s">
        <v>227</v>
      </c>
      <c r="D35" t="s">
        <v>288</v>
      </c>
      <c r="E35" t="s">
        <v>64</v>
      </c>
      <c r="F35" t="s">
        <v>63</v>
      </c>
      <c r="G35" s="26">
        <v>1</v>
      </c>
    </row>
    <row r="36" spans="2:7" x14ac:dyDescent="0.35">
      <c r="B36" t="s">
        <v>289</v>
      </c>
      <c r="C36" t="s">
        <v>216</v>
      </c>
      <c r="D36" t="s">
        <v>290</v>
      </c>
      <c r="E36" t="s">
        <v>54</v>
      </c>
      <c r="F36" t="s">
        <v>53</v>
      </c>
      <c r="G36" s="26">
        <v>1</v>
      </c>
    </row>
    <row r="37" spans="2:7" x14ac:dyDescent="0.35">
      <c r="B37" t="s">
        <v>291</v>
      </c>
      <c r="C37" t="e">
        <v>#N/A</v>
      </c>
      <c r="D37" t="s">
        <v>292</v>
      </c>
      <c r="E37" t="s">
        <v>37</v>
      </c>
      <c r="F37" t="s">
        <v>36</v>
      </c>
      <c r="G37" s="26">
        <v>1</v>
      </c>
    </row>
    <row r="38" spans="2:7" x14ac:dyDescent="0.35">
      <c r="B38" t="s">
        <v>293</v>
      </c>
      <c r="C38" t="e">
        <v>#N/A</v>
      </c>
      <c r="D38" t="s">
        <v>294</v>
      </c>
      <c r="E38" t="s">
        <v>27</v>
      </c>
      <c r="F38" t="s">
        <v>26</v>
      </c>
      <c r="G38" s="26">
        <v>1</v>
      </c>
    </row>
    <row r="39" spans="2:7" x14ac:dyDescent="0.35">
      <c r="B39" t="s">
        <v>295</v>
      </c>
      <c r="C39" t="s">
        <v>227</v>
      </c>
      <c r="D39" t="s">
        <v>296</v>
      </c>
      <c r="E39" t="s">
        <v>80</v>
      </c>
      <c r="F39" t="s">
        <v>79</v>
      </c>
      <c r="G39" s="26">
        <v>1</v>
      </c>
    </row>
    <row r="40" spans="2:7" x14ac:dyDescent="0.35">
      <c r="B40" t="s">
        <v>297</v>
      </c>
      <c r="C40" t="e">
        <v>#N/A</v>
      </c>
      <c r="D40" t="s">
        <v>298</v>
      </c>
      <c r="E40" t="s">
        <v>76</v>
      </c>
      <c r="F40" t="s">
        <v>75</v>
      </c>
      <c r="G40" s="26">
        <v>1</v>
      </c>
    </row>
    <row r="41" spans="2:7" x14ac:dyDescent="0.35">
      <c r="B41" t="s">
        <v>299</v>
      </c>
      <c r="C41" t="e">
        <v>#N/A</v>
      </c>
      <c r="D41" t="s">
        <v>300</v>
      </c>
      <c r="E41" t="s">
        <v>48</v>
      </c>
      <c r="F41" t="s">
        <v>47</v>
      </c>
      <c r="G41" s="26">
        <v>1</v>
      </c>
    </row>
    <row r="42" spans="2:7" x14ac:dyDescent="0.35">
      <c r="B42" t="s">
        <v>301</v>
      </c>
      <c r="C42" t="s">
        <v>216</v>
      </c>
      <c r="D42" t="s">
        <v>302</v>
      </c>
      <c r="E42" t="s">
        <v>54</v>
      </c>
      <c r="F42" t="s">
        <v>53</v>
      </c>
      <c r="G42" s="26">
        <v>1</v>
      </c>
    </row>
    <row r="43" spans="2:7" x14ac:dyDescent="0.35">
      <c r="B43" t="s">
        <v>303</v>
      </c>
      <c r="C43" t="s">
        <v>216</v>
      </c>
      <c r="D43" t="s">
        <v>304</v>
      </c>
      <c r="E43" t="s">
        <v>3</v>
      </c>
      <c r="F43" t="s">
        <v>2</v>
      </c>
      <c r="G43" s="26">
        <v>1</v>
      </c>
    </row>
    <row r="44" spans="2:7" x14ac:dyDescent="0.35">
      <c r="B44" t="s">
        <v>305</v>
      </c>
      <c r="C44" t="s">
        <v>216</v>
      </c>
      <c r="D44" t="s">
        <v>306</v>
      </c>
      <c r="E44" t="s">
        <v>19</v>
      </c>
      <c r="F44" t="s">
        <v>18</v>
      </c>
      <c r="G44" s="26">
        <v>1</v>
      </c>
    </row>
    <row r="45" spans="2:7" x14ac:dyDescent="0.35">
      <c r="B45" t="s">
        <v>307</v>
      </c>
      <c r="C45" t="s">
        <v>227</v>
      </c>
      <c r="D45" t="s">
        <v>308</v>
      </c>
      <c r="E45" t="s">
        <v>19</v>
      </c>
      <c r="F45" t="s">
        <v>18</v>
      </c>
      <c r="G45" s="26">
        <v>1</v>
      </c>
    </row>
    <row r="46" spans="2:7" x14ac:dyDescent="0.35">
      <c r="B46" t="s">
        <v>309</v>
      </c>
      <c r="C46" t="s">
        <v>216</v>
      </c>
      <c r="D46" t="s">
        <v>310</v>
      </c>
      <c r="E46" t="s">
        <v>29</v>
      </c>
      <c r="F46" t="s">
        <v>28</v>
      </c>
      <c r="G46" s="26">
        <v>1</v>
      </c>
    </row>
    <row r="47" spans="2:7" x14ac:dyDescent="0.35">
      <c r="B47" t="s">
        <v>311</v>
      </c>
      <c r="C47" t="s">
        <v>227</v>
      </c>
      <c r="D47" t="s">
        <v>312</v>
      </c>
      <c r="E47" t="s">
        <v>74</v>
      </c>
      <c r="F47" t="s">
        <v>73</v>
      </c>
      <c r="G47" s="26">
        <v>1</v>
      </c>
    </row>
    <row r="48" spans="2:7" x14ac:dyDescent="0.35">
      <c r="B48" t="s">
        <v>313</v>
      </c>
      <c r="C48" t="s">
        <v>227</v>
      </c>
      <c r="D48" t="s">
        <v>314</v>
      </c>
      <c r="E48" t="s">
        <v>74</v>
      </c>
      <c r="F48" t="s">
        <v>73</v>
      </c>
      <c r="G48" s="26">
        <v>1</v>
      </c>
    </row>
    <row r="49" spans="2:7" x14ac:dyDescent="0.35">
      <c r="B49" t="s">
        <v>315</v>
      </c>
      <c r="C49" t="s">
        <v>219</v>
      </c>
      <c r="D49" t="s">
        <v>316</v>
      </c>
      <c r="E49" t="s">
        <v>74</v>
      </c>
      <c r="F49" t="s">
        <v>73</v>
      </c>
      <c r="G49" s="26">
        <v>1</v>
      </c>
    </row>
    <row r="50" spans="2:7" x14ac:dyDescent="0.35">
      <c r="B50" t="s">
        <v>317</v>
      </c>
      <c r="C50" t="s">
        <v>227</v>
      </c>
      <c r="D50" t="s">
        <v>318</v>
      </c>
      <c r="E50" t="s">
        <v>74</v>
      </c>
      <c r="F50" t="s">
        <v>73</v>
      </c>
      <c r="G50" s="26">
        <v>1</v>
      </c>
    </row>
    <row r="51" spans="2:7" x14ac:dyDescent="0.35">
      <c r="B51" t="s">
        <v>319</v>
      </c>
      <c r="C51" t="s">
        <v>219</v>
      </c>
      <c r="D51" t="s">
        <v>320</v>
      </c>
      <c r="E51" t="s">
        <v>13</v>
      </c>
      <c r="F51" t="s">
        <v>12</v>
      </c>
      <c r="G51" s="26">
        <v>1</v>
      </c>
    </row>
    <row r="52" spans="2:7" x14ac:dyDescent="0.35">
      <c r="B52" t="s">
        <v>321</v>
      </c>
      <c r="C52" t="s">
        <v>322</v>
      </c>
      <c r="D52" t="s">
        <v>323</v>
      </c>
      <c r="E52" t="s">
        <v>19</v>
      </c>
      <c r="F52" t="s">
        <v>18</v>
      </c>
      <c r="G52" s="26">
        <v>1</v>
      </c>
    </row>
    <row r="53" spans="2:7" x14ac:dyDescent="0.35">
      <c r="B53" t="s">
        <v>324</v>
      </c>
      <c r="C53" t="s">
        <v>322</v>
      </c>
      <c r="D53" t="s">
        <v>325</v>
      </c>
      <c r="E53" t="s">
        <v>326</v>
      </c>
      <c r="F53" t="s">
        <v>327</v>
      </c>
      <c r="G53" s="26">
        <v>1</v>
      </c>
    </row>
    <row r="54" spans="2:7" x14ac:dyDescent="0.35">
      <c r="B54" t="s">
        <v>328</v>
      </c>
      <c r="C54" t="s">
        <v>329</v>
      </c>
      <c r="D54" t="s">
        <v>330</v>
      </c>
      <c r="E54" t="s">
        <v>25</v>
      </c>
      <c r="F54" t="s">
        <v>24</v>
      </c>
      <c r="G54" s="26">
        <v>1</v>
      </c>
    </row>
    <row r="55" spans="2:7" x14ac:dyDescent="0.35">
      <c r="B55" t="s">
        <v>331</v>
      </c>
      <c r="C55" t="s">
        <v>329</v>
      </c>
      <c r="D55" t="s">
        <v>332</v>
      </c>
      <c r="E55" t="s">
        <v>25</v>
      </c>
      <c r="F55" t="s">
        <v>24</v>
      </c>
      <c r="G55" s="26">
        <v>1</v>
      </c>
    </row>
    <row r="56" spans="2:7" x14ac:dyDescent="0.35">
      <c r="B56" t="s">
        <v>333</v>
      </c>
      <c r="C56" t="s">
        <v>334</v>
      </c>
      <c r="D56" t="s">
        <v>335</v>
      </c>
      <c r="E56" t="s">
        <v>62</v>
      </c>
      <c r="F56" t="s">
        <v>61</v>
      </c>
      <c r="G56" s="26">
        <v>1</v>
      </c>
    </row>
    <row r="57" spans="2:7" x14ac:dyDescent="0.35">
      <c r="B57" t="s">
        <v>336</v>
      </c>
      <c r="C57" t="s">
        <v>334</v>
      </c>
      <c r="D57" t="s">
        <v>337</v>
      </c>
      <c r="E57" t="s">
        <v>9</v>
      </c>
      <c r="F57" t="s">
        <v>8</v>
      </c>
      <c r="G57" s="26">
        <v>1</v>
      </c>
    </row>
    <row r="58" spans="2:7" x14ac:dyDescent="0.35">
      <c r="B58" t="s">
        <v>338</v>
      </c>
      <c r="C58" t="s">
        <v>329</v>
      </c>
      <c r="D58" t="s">
        <v>339</v>
      </c>
      <c r="E58" t="s">
        <v>15</v>
      </c>
      <c r="F58" t="s">
        <v>224</v>
      </c>
      <c r="G58" s="26">
        <v>0.5</v>
      </c>
    </row>
    <row r="59" spans="2:7" x14ac:dyDescent="0.35">
      <c r="B59" t="s">
        <v>340</v>
      </c>
      <c r="C59" t="s">
        <v>329</v>
      </c>
      <c r="D59" t="s">
        <v>339</v>
      </c>
      <c r="E59" t="s">
        <v>66</v>
      </c>
      <c r="F59" t="s">
        <v>65</v>
      </c>
      <c r="G59" s="26">
        <v>0.5</v>
      </c>
    </row>
    <row r="60" spans="2:7" x14ac:dyDescent="0.35">
      <c r="B60" t="s">
        <v>341</v>
      </c>
      <c r="C60" t="s">
        <v>329</v>
      </c>
      <c r="D60" t="s">
        <v>342</v>
      </c>
      <c r="E60" t="s">
        <v>52</v>
      </c>
      <c r="F60" t="s">
        <v>51</v>
      </c>
      <c r="G60" s="26">
        <v>1</v>
      </c>
    </row>
    <row r="61" spans="2:7" x14ac:dyDescent="0.35">
      <c r="B61" t="s">
        <v>343</v>
      </c>
      <c r="C61" t="s">
        <v>329</v>
      </c>
      <c r="D61" t="s">
        <v>344</v>
      </c>
      <c r="E61" t="s">
        <v>52</v>
      </c>
      <c r="F61" t="s">
        <v>51</v>
      </c>
      <c r="G61" s="26">
        <v>1</v>
      </c>
    </row>
    <row r="62" spans="2:7" x14ac:dyDescent="0.35">
      <c r="B62" t="s">
        <v>345</v>
      </c>
      <c r="C62" t="s">
        <v>329</v>
      </c>
      <c r="D62" t="s">
        <v>346</v>
      </c>
      <c r="E62" t="s">
        <v>56</v>
      </c>
      <c r="F62" t="s">
        <v>55</v>
      </c>
      <c r="G62" s="26">
        <v>1</v>
      </c>
    </row>
    <row r="63" spans="2:7" x14ac:dyDescent="0.35">
      <c r="B63" t="s">
        <v>347</v>
      </c>
      <c r="C63" t="s">
        <v>329</v>
      </c>
      <c r="D63" t="s">
        <v>348</v>
      </c>
      <c r="E63" t="s">
        <v>50</v>
      </c>
      <c r="F63" t="s">
        <v>49</v>
      </c>
      <c r="G63" s="26">
        <v>1</v>
      </c>
    </row>
    <row r="64" spans="2:7" x14ac:dyDescent="0.35">
      <c r="B64" t="s">
        <v>349</v>
      </c>
      <c r="C64" t="s">
        <v>329</v>
      </c>
      <c r="D64" t="s">
        <v>350</v>
      </c>
      <c r="E64" t="s">
        <v>208</v>
      </c>
      <c r="F64" t="s">
        <v>207</v>
      </c>
      <c r="G64" s="26">
        <v>1</v>
      </c>
    </row>
    <row r="65" spans="2:7" x14ac:dyDescent="0.35">
      <c r="B65" t="s">
        <v>351</v>
      </c>
      <c r="C65" t="s">
        <v>329</v>
      </c>
      <c r="D65" t="s">
        <v>352</v>
      </c>
      <c r="E65" t="s">
        <v>50</v>
      </c>
      <c r="F65" t="s">
        <v>49</v>
      </c>
      <c r="G65" s="26">
        <v>1</v>
      </c>
    </row>
    <row r="66" spans="2:7" x14ac:dyDescent="0.35">
      <c r="B66" t="s">
        <v>353</v>
      </c>
      <c r="C66" t="s">
        <v>329</v>
      </c>
      <c r="D66" t="s">
        <v>354</v>
      </c>
      <c r="E66" t="s">
        <v>52</v>
      </c>
      <c r="F66" t="s">
        <v>51</v>
      </c>
      <c r="G66" s="26">
        <v>1</v>
      </c>
    </row>
    <row r="67" spans="2:7" x14ac:dyDescent="0.35">
      <c r="B67" t="s">
        <v>355</v>
      </c>
      <c r="C67" t="s">
        <v>334</v>
      </c>
      <c r="D67" t="s">
        <v>356</v>
      </c>
      <c r="E67" t="s">
        <v>62</v>
      </c>
      <c r="F67" t="s">
        <v>61</v>
      </c>
      <c r="G67" s="26">
        <v>1</v>
      </c>
    </row>
    <row r="68" spans="2:7" x14ac:dyDescent="0.35">
      <c r="B68" t="s">
        <v>357</v>
      </c>
      <c r="C68" t="s">
        <v>334</v>
      </c>
      <c r="D68" t="s">
        <v>358</v>
      </c>
      <c r="E68" t="s">
        <v>50</v>
      </c>
      <c r="F68" t="s">
        <v>49</v>
      </c>
      <c r="G68" s="26">
        <v>1</v>
      </c>
    </row>
    <row r="69" spans="2:7" x14ac:dyDescent="0.35">
      <c r="B69" t="s">
        <v>359</v>
      </c>
      <c r="C69" t="s">
        <v>334</v>
      </c>
      <c r="D69" t="s">
        <v>360</v>
      </c>
      <c r="E69" t="s">
        <v>50</v>
      </c>
      <c r="F69" t="s">
        <v>49</v>
      </c>
      <c r="G69" s="26">
        <v>1</v>
      </c>
    </row>
    <row r="70" spans="2:7" x14ac:dyDescent="0.35">
      <c r="B70" t="s">
        <v>361</v>
      </c>
      <c r="C70" t="s">
        <v>334</v>
      </c>
      <c r="D70" t="s">
        <v>362</v>
      </c>
      <c r="E70" t="s">
        <v>25</v>
      </c>
      <c r="F70" t="s">
        <v>24</v>
      </c>
      <c r="G70" s="26">
        <v>1</v>
      </c>
    </row>
    <row r="71" spans="2:7" x14ac:dyDescent="0.35">
      <c r="B71" t="s">
        <v>363</v>
      </c>
      <c r="C71" t="s">
        <v>334</v>
      </c>
      <c r="D71" t="s">
        <v>364</v>
      </c>
      <c r="E71" t="s">
        <v>66</v>
      </c>
      <c r="F71" t="s">
        <v>65</v>
      </c>
      <c r="G71" s="26">
        <v>1</v>
      </c>
    </row>
    <row r="72" spans="2:7" x14ac:dyDescent="0.35">
      <c r="B72" t="s">
        <v>365</v>
      </c>
      <c r="C72" t="s">
        <v>334</v>
      </c>
      <c r="D72" t="s">
        <v>366</v>
      </c>
      <c r="E72" t="s">
        <v>45</v>
      </c>
      <c r="F72" t="s">
        <v>44</v>
      </c>
      <c r="G72" s="26">
        <v>1</v>
      </c>
    </row>
    <row r="73" spans="2:7" x14ac:dyDescent="0.35">
      <c r="B73" t="s">
        <v>367</v>
      </c>
      <c r="C73" t="s">
        <v>334</v>
      </c>
      <c r="D73" t="s">
        <v>368</v>
      </c>
      <c r="E73" t="s">
        <v>50</v>
      </c>
      <c r="F73" t="s">
        <v>49</v>
      </c>
      <c r="G73" s="26">
        <v>1</v>
      </c>
    </row>
    <row r="74" spans="2:7" x14ac:dyDescent="0.35">
      <c r="B74" t="s">
        <v>369</v>
      </c>
      <c r="C74" t="s">
        <v>222</v>
      </c>
      <c r="D74" t="s">
        <v>370</v>
      </c>
      <c r="E74" t="s">
        <v>21</v>
      </c>
      <c r="F74" t="s">
        <v>20</v>
      </c>
      <c r="G74" s="26">
        <v>1</v>
      </c>
    </row>
    <row r="75" spans="2:7" x14ac:dyDescent="0.35">
      <c r="B75" t="s">
        <v>371</v>
      </c>
      <c r="C75" t="s">
        <v>329</v>
      </c>
      <c r="D75" t="s">
        <v>372</v>
      </c>
      <c r="E75" t="s">
        <v>37</v>
      </c>
      <c r="F75" t="s">
        <v>36</v>
      </c>
      <c r="G75" s="26">
        <v>0.5</v>
      </c>
    </row>
    <row r="76" spans="2:7" x14ac:dyDescent="0.35">
      <c r="B76" t="s">
        <v>373</v>
      </c>
      <c r="C76" t="s">
        <v>329</v>
      </c>
      <c r="D76" t="s">
        <v>374</v>
      </c>
      <c r="E76" t="s">
        <v>56</v>
      </c>
      <c r="F76" t="s">
        <v>55</v>
      </c>
      <c r="G76" s="26">
        <v>1</v>
      </c>
    </row>
    <row r="77" spans="2:7" x14ac:dyDescent="0.35">
      <c r="B77" t="s">
        <v>375</v>
      </c>
      <c r="C77" t="s">
        <v>227</v>
      </c>
      <c r="D77" t="s">
        <v>376</v>
      </c>
      <c r="E77" t="s">
        <v>74</v>
      </c>
      <c r="F77" t="s">
        <v>73</v>
      </c>
      <c r="G77" s="26">
        <v>1</v>
      </c>
    </row>
    <row r="78" spans="2:7" x14ac:dyDescent="0.35">
      <c r="B78" t="s">
        <v>377</v>
      </c>
      <c r="C78" t="s">
        <v>378</v>
      </c>
      <c r="D78" t="s">
        <v>379</v>
      </c>
      <c r="E78" t="s">
        <v>3</v>
      </c>
      <c r="F78" t="s">
        <v>2</v>
      </c>
      <c r="G78" s="26">
        <v>1</v>
      </c>
    </row>
    <row r="79" spans="2:7" x14ac:dyDescent="0.35">
      <c r="B79" t="s">
        <v>380</v>
      </c>
      <c r="C79" t="s">
        <v>378</v>
      </c>
      <c r="D79" t="s">
        <v>381</v>
      </c>
      <c r="E79" t="s">
        <v>43</v>
      </c>
      <c r="F79" t="s">
        <v>42</v>
      </c>
      <c r="G79" s="26">
        <v>1</v>
      </c>
    </row>
    <row r="80" spans="2:7" x14ac:dyDescent="0.35">
      <c r="B80" t="s">
        <v>382</v>
      </c>
      <c r="C80" t="s">
        <v>378</v>
      </c>
      <c r="D80" t="s">
        <v>383</v>
      </c>
      <c r="E80" t="s">
        <v>11</v>
      </c>
      <c r="F80" t="s">
        <v>10</v>
      </c>
      <c r="G80" s="26">
        <v>1</v>
      </c>
    </row>
    <row r="81" spans="2:7" x14ac:dyDescent="0.35">
      <c r="B81" t="s">
        <v>384</v>
      </c>
      <c r="C81" t="s">
        <v>378</v>
      </c>
      <c r="D81" t="s">
        <v>385</v>
      </c>
      <c r="E81" t="s">
        <v>39</v>
      </c>
      <c r="F81" t="s">
        <v>38</v>
      </c>
      <c r="G81" s="26">
        <v>1</v>
      </c>
    </row>
    <row r="82" spans="2:7" x14ac:dyDescent="0.35">
      <c r="B82" t="s">
        <v>386</v>
      </c>
      <c r="C82" t="s">
        <v>378</v>
      </c>
      <c r="D82" t="s">
        <v>387</v>
      </c>
      <c r="E82" t="s">
        <v>39</v>
      </c>
      <c r="F82" t="s">
        <v>38</v>
      </c>
      <c r="G82" s="26">
        <v>0.5</v>
      </c>
    </row>
    <row r="83" spans="2:7" x14ac:dyDescent="0.35">
      <c r="B83" t="s">
        <v>388</v>
      </c>
      <c r="C83" t="s">
        <v>378</v>
      </c>
      <c r="D83" t="s">
        <v>387</v>
      </c>
      <c r="E83" t="s">
        <v>50</v>
      </c>
      <c r="F83" t="s">
        <v>49</v>
      </c>
      <c r="G83" s="26">
        <v>0.5</v>
      </c>
    </row>
    <row r="84" spans="2:7" x14ac:dyDescent="0.35">
      <c r="B84" t="s">
        <v>389</v>
      </c>
      <c r="C84" t="s">
        <v>378</v>
      </c>
      <c r="D84" t="s">
        <v>390</v>
      </c>
      <c r="E84" t="s">
        <v>11</v>
      </c>
      <c r="F84" t="s">
        <v>10</v>
      </c>
      <c r="G84" s="26">
        <v>1</v>
      </c>
    </row>
    <row r="85" spans="2:7" x14ac:dyDescent="0.35">
      <c r="B85" t="s">
        <v>391</v>
      </c>
      <c r="C85" t="s">
        <v>378</v>
      </c>
      <c r="D85" t="s">
        <v>392</v>
      </c>
      <c r="E85" t="s">
        <v>31</v>
      </c>
      <c r="F85" t="s">
        <v>30</v>
      </c>
      <c r="G85" s="26">
        <v>1</v>
      </c>
    </row>
    <row r="86" spans="2:7" x14ac:dyDescent="0.35">
      <c r="B86" t="s">
        <v>393</v>
      </c>
      <c r="C86" t="s">
        <v>378</v>
      </c>
      <c r="D86" t="s">
        <v>394</v>
      </c>
      <c r="E86" t="s">
        <v>3</v>
      </c>
      <c r="F86" t="s">
        <v>2</v>
      </c>
      <c r="G86" s="26">
        <v>1</v>
      </c>
    </row>
    <row r="87" spans="2:7" x14ac:dyDescent="0.35">
      <c r="B87" t="s">
        <v>395</v>
      </c>
      <c r="C87" t="s">
        <v>378</v>
      </c>
      <c r="D87" t="s">
        <v>396</v>
      </c>
      <c r="E87" t="s">
        <v>29</v>
      </c>
      <c r="F87" t="s">
        <v>28</v>
      </c>
      <c r="G87" s="26">
        <v>1</v>
      </c>
    </row>
    <row r="88" spans="2:7" x14ac:dyDescent="0.35">
      <c r="B88" t="s">
        <v>397</v>
      </c>
      <c r="C88" t="s">
        <v>378</v>
      </c>
      <c r="D88" t="s">
        <v>398</v>
      </c>
      <c r="E88" t="s">
        <v>39</v>
      </c>
      <c r="F88" t="s">
        <v>38</v>
      </c>
      <c r="G88" s="26">
        <v>1</v>
      </c>
    </row>
    <row r="89" spans="2:7" x14ac:dyDescent="0.35">
      <c r="B89" t="s">
        <v>399</v>
      </c>
      <c r="C89" t="s">
        <v>378</v>
      </c>
      <c r="D89" t="s">
        <v>400</v>
      </c>
      <c r="E89" t="s">
        <v>39</v>
      </c>
      <c r="F89" t="s">
        <v>38</v>
      </c>
      <c r="G89" s="26">
        <v>1</v>
      </c>
    </row>
    <row r="90" spans="2:7" x14ac:dyDescent="0.35">
      <c r="B90" t="s">
        <v>401</v>
      </c>
      <c r="C90" t="s">
        <v>378</v>
      </c>
      <c r="D90" t="s">
        <v>402</v>
      </c>
      <c r="E90" t="s">
        <v>41</v>
      </c>
      <c r="F90" t="s">
        <v>40</v>
      </c>
      <c r="G90" s="26">
        <v>1</v>
      </c>
    </row>
    <row r="91" spans="2:7" x14ac:dyDescent="0.35">
      <c r="B91" t="s">
        <v>403</v>
      </c>
      <c r="C91" t="s">
        <v>378</v>
      </c>
      <c r="D91" t="s">
        <v>404</v>
      </c>
      <c r="E91" t="s">
        <v>70</v>
      </c>
      <c r="F91" t="s">
        <v>69</v>
      </c>
      <c r="G91" s="26">
        <v>1</v>
      </c>
    </row>
    <row r="92" spans="2:7" x14ac:dyDescent="0.35">
      <c r="B92" t="s">
        <v>405</v>
      </c>
      <c r="C92" t="s">
        <v>378</v>
      </c>
      <c r="D92" t="s">
        <v>406</v>
      </c>
      <c r="E92" t="s">
        <v>70</v>
      </c>
      <c r="F92" t="s">
        <v>69</v>
      </c>
      <c r="G92" s="26">
        <v>1</v>
      </c>
    </row>
    <row r="93" spans="2:7" x14ac:dyDescent="0.35">
      <c r="B93" t="s">
        <v>407</v>
      </c>
      <c r="C93" t="s">
        <v>378</v>
      </c>
      <c r="D93" t="s">
        <v>408</v>
      </c>
      <c r="E93" t="s">
        <v>78</v>
      </c>
      <c r="F93" t="s">
        <v>77</v>
      </c>
      <c r="G93" s="26">
        <v>1</v>
      </c>
    </row>
    <row r="94" spans="2:7" x14ac:dyDescent="0.35">
      <c r="B94" t="s">
        <v>409</v>
      </c>
      <c r="C94" t="s">
        <v>378</v>
      </c>
      <c r="D94" t="s">
        <v>410</v>
      </c>
      <c r="E94" t="s">
        <v>68</v>
      </c>
      <c r="F94" t="s">
        <v>67</v>
      </c>
      <c r="G94" s="26">
        <v>1</v>
      </c>
    </row>
    <row r="95" spans="2:7" x14ac:dyDescent="0.35">
      <c r="B95" t="s">
        <v>411</v>
      </c>
      <c r="C95" t="s">
        <v>378</v>
      </c>
      <c r="D95" t="s">
        <v>412</v>
      </c>
      <c r="E95" t="s">
        <v>1</v>
      </c>
      <c r="F95" t="s">
        <v>0</v>
      </c>
      <c r="G95" s="26">
        <v>1</v>
      </c>
    </row>
    <row r="96" spans="2:7" x14ac:dyDescent="0.35">
      <c r="B96" t="s">
        <v>413</v>
      </c>
      <c r="C96" t="s">
        <v>378</v>
      </c>
      <c r="D96" t="s">
        <v>414</v>
      </c>
      <c r="E96" t="s">
        <v>11</v>
      </c>
      <c r="F96" t="s">
        <v>10</v>
      </c>
      <c r="G96" s="26">
        <v>1</v>
      </c>
    </row>
    <row r="97" spans="2:7" x14ac:dyDescent="0.35">
      <c r="B97" t="s">
        <v>415</v>
      </c>
      <c r="C97" t="s">
        <v>86</v>
      </c>
      <c r="D97" t="s">
        <v>416</v>
      </c>
      <c r="E97" t="s">
        <v>60</v>
      </c>
      <c r="F97" t="s">
        <v>59</v>
      </c>
      <c r="G97" s="26">
        <v>1</v>
      </c>
    </row>
    <row r="98" spans="2:7" x14ac:dyDescent="0.35">
      <c r="B98" t="s">
        <v>418</v>
      </c>
      <c r="C98" t="s">
        <v>86</v>
      </c>
      <c r="D98" t="s">
        <v>420</v>
      </c>
      <c r="E98" t="s">
        <v>17</v>
      </c>
      <c r="F98" t="s">
        <v>419</v>
      </c>
      <c r="G98" s="26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PI-Overview</vt:lpstr>
      <vt:lpstr>PI-Pitches_all</vt:lpstr>
      <vt:lpstr>Projects_today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Lehrheuer, Bastian</dc:creator>
  <cp:lastModifiedBy>Lehrheuer, Bastian</cp:lastModifiedBy>
  <cp:lastPrinted>2023-09-18T14:24:38Z</cp:lastPrinted>
  <dcterms:created xsi:type="dcterms:W3CDTF">2023-09-04T09:29:08Z</dcterms:created>
  <dcterms:modified xsi:type="dcterms:W3CDTF">2023-09-21T15:31:20Z</dcterms:modified>
</cp:coreProperties>
</file>